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 ปีงบประมาณ 2563\รพ.สต.เดือน มีนาคม 2563\"/>
    </mc:Choice>
  </mc:AlternateContent>
  <bookViews>
    <workbookView xWindow="4335" yWindow="255" windowWidth="11025" windowHeight="5310" tabRatio="599" firstSheet="13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นคร!$A$2:$AG$161</definedName>
    <definedName name="_xlnm._FilterDatabase" localSheetId="13" hidden="1">นครพนม!$A$1:$AP$154</definedName>
    <definedName name="_xlnm._FilterDatabase" localSheetId="1" hidden="1">บึงกาฬ!$A$1:$AJ$71</definedName>
    <definedName name="_xlnm._FilterDatabase" localSheetId="7" hidden="1">'เลย '!$A$1:$AL$130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อุดรธานี!$A$1:$AQ$222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J698" i="61" l="1"/>
  <c r="J135" i="61"/>
  <c r="J124" i="61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4" i="30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K4" i="32"/>
  <c r="AJ4" i="32"/>
  <c r="AH4" i="32"/>
  <c r="AG4" i="32"/>
  <c r="AJ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F4" i="34"/>
  <c r="AK4" i="39"/>
  <c r="AJ4" i="39"/>
  <c r="AH4" i="39"/>
  <c r="AG4" i="39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K4" i="16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H4" i="15"/>
  <c r="AG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E4" i="15"/>
  <c r="AD4" i="15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4" i="19"/>
  <c r="J110" i="61" l="1"/>
  <c r="J699" i="61"/>
  <c r="J23" i="61"/>
  <c r="J428" i="61" l="1"/>
  <c r="H47" i="61" l="1"/>
  <c r="AK5" i="30" l="1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K85" i="34"/>
  <c r="AK86" i="34"/>
  <c r="AH85" i="34"/>
  <c r="AH86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G5" i="39"/>
  <c r="AG6" i="39"/>
  <c r="AI6" i="39" s="1"/>
  <c r="AG7" i="39"/>
  <c r="AG8" i="39"/>
  <c r="AG9" i="39"/>
  <c r="AG10" i="39"/>
  <c r="AI10" i="39" s="1"/>
  <c r="AG11" i="39"/>
  <c r="AG12" i="39"/>
  <c r="AG13" i="39"/>
  <c r="AG14" i="39"/>
  <c r="AI14" i="39" s="1"/>
  <c r="AG15" i="39"/>
  <c r="AG16" i="39"/>
  <c r="AG17" i="39"/>
  <c r="AG18" i="39"/>
  <c r="AI18" i="39" s="1"/>
  <c r="AG19" i="39"/>
  <c r="AG20" i="39"/>
  <c r="AG21" i="39"/>
  <c r="AG22" i="39"/>
  <c r="AI22" i="39" s="1"/>
  <c r="AG23" i="39"/>
  <c r="AG24" i="39"/>
  <c r="AG25" i="39"/>
  <c r="AG26" i="39"/>
  <c r="AI26" i="39" s="1"/>
  <c r="AG27" i="39"/>
  <c r="AG28" i="39"/>
  <c r="AG29" i="39"/>
  <c r="AG30" i="39"/>
  <c r="AI30" i="39" s="1"/>
  <c r="AG31" i="39"/>
  <c r="AG32" i="39"/>
  <c r="AG33" i="39"/>
  <c r="AG34" i="39"/>
  <c r="AI34" i="39" s="1"/>
  <c r="AG35" i="39"/>
  <c r="AG36" i="39"/>
  <c r="AG37" i="39"/>
  <c r="AG38" i="39"/>
  <c r="AI38" i="39" s="1"/>
  <c r="AG39" i="39"/>
  <c r="AG40" i="39"/>
  <c r="AG41" i="39"/>
  <c r="AG42" i="39"/>
  <c r="AI42" i="39" s="1"/>
  <c r="AG43" i="39"/>
  <c r="AG44" i="39"/>
  <c r="AG45" i="39"/>
  <c r="AG46" i="39"/>
  <c r="AI46" i="39" s="1"/>
  <c r="AG47" i="39"/>
  <c r="AG48" i="39"/>
  <c r="AG49" i="39"/>
  <c r="AG50" i="39"/>
  <c r="AI50" i="39" s="1"/>
  <c r="AG51" i="39"/>
  <c r="AG52" i="39"/>
  <c r="AG53" i="39"/>
  <c r="AG54" i="39"/>
  <c r="AI54" i="39" s="1"/>
  <c r="AG55" i="39"/>
  <c r="AG56" i="39"/>
  <c r="AG57" i="39"/>
  <c r="AG58" i="39"/>
  <c r="AI58" i="39" s="1"/>
  <c r="AG59" i="39"/>
  <c r="AG60" i="39"/>
  <c r="AG61" i="39"/>
  <c r="AG62" i="39"/>
  <c r="AI62" i="39" s="1"/>
  <c r="AG63" i="39"/>
  <c r="AG64" i="39"/>
  <c r="AG65" i="39"/>
  <c r="AG66" i="39"/>
  <c r="AI66" i="39" s="1"/>
  <c r="AG67" i="39"/>
  <c r="AG68" i="39"/>
  <c r="AG69" i="39"/>
  <c r="AG70" i="39"/>
  <c r="AI70" i="39" s="1"/>
  <c r="AG71" i="39"/>
  <c r="AG72" i="39"/>
  <c r="AG73" i="39"/>
  <c r="AG74" i="39"/>
  <c r="AI74" i="39" s="1"/>
  <c r="AG75" i="39"/>
  <c r="AG76" i="39"/>
  <c r="AG77" i="39"/>
  <c r="AG78" i="39"/>
  <c r="AI78" i="39" s="1"/>
  <c r="AG79" i="39"/>
  <c r="AG80" i="39"/>
  <c r="AG81" i="39"/>
  <c r="AG82" i="39"/>
  <c r="AI82" i="39" s="1"/>
  <c r="AG83" i="39"/>
  <c r="AG84" i="39"/>
  <c r="AG85" i="39"/>
  <c r="AG86" i="39"/>
  <c r="AI86" i="39" s="1"/>
  <c r="AG87" i="39"/>
  <c r="AG88" i="39"/>
  <c r="AG89" i="39"/>
  <c r="AG90" i="39"/>
  <c r="AI90" i="39" s="1"/>
  <c r="AG91" i="39"/>
  <c r="AG92" i="39"/>
  <c r="AG93" i="39"/>
  <c r="AG94" i="39"/>
  <c r="AI94" i="39" s="1"/>
  <c r="AG95" i="39"/>
  <c r="AG96" i="39"/>
  <c r="AG97" i="39"/>
  <c r="AG98" i="39"/>
  <c r="AI98" i="39" s="1"/>
  <c r="AG99" i="39"/>
  <c r="AG100" i="39"/>
  <c r="AG101" i="39"/>
  <c r="AG102" i="39"/>
  <c r="AI102" i="39" s="1"/>
  <c r="AG103" i="39"/>
  <c r="AG104" i="39"/>
  <c r="AG105" i="39"/>
  <c r="AG106" i="39"/>
  <c r="AI106" i="39" s="1"/>
  <c r="AG107" i="39"/>
  <c r="AG108" i="39"/>
  <c r="AG109" i="39"/>
  <c r="AG110" i="39"/>
  <c r="AI110" i="39" s="1"/>
  <c r="AG111" i="39"/>
  <c r="AG112" i="39"/>
  <c r="AG113" i="39"/>
  <c r="AG114" i="39"/>
  <c r="AI114" i="39" s="1"/>
  <c r="AG115" i="39"/>
  <c r="AG116" i="39"/>
  <c r="AG117" i="39"/>
  <c r="AG118" i="39"/>
  <c r="AI118" i="39" s="1"/>
  <c r="AG119" i="39"/>
  <c r="AG120" i="39"/>
  <c r="AG121" i="39"/>
  <c r="AG122" i="39"/>
  <c r="AI122" i="39" s="1"/>
  <c r="AG123" i="39"/>
  <c r="AG124" i="39"/>
  <c r="AG125" i="39"/>
  <c r="AG126" i="39"/>
  <c r="AI126" i="39" s="1"/>
  <c r="AG127" i="39"/>
  <c r="AG128" i="39"/>
  <c r="AG129" i="39"/>
  <c r="AG130" i="39"/>
  <c r="AI130" i="39" s="1"/>
  <c r="AG4" i="19"/>
  <c r="AI4" i="39" l="1"/>
  <c r="AI129" i="39"/>
  <c r="AI125" i="39"/>
  <c r="AI121" i="39"/>
  <c r="AI117" i="39"/>
  <c r="AI113" i="39"/>
  <c r="AI109" i="39"/>
  <c r="AI105" i="39"/>
  <c r="AI101" i="39"/>
  <c r="AI97" i="39"/>
  <c r="AI93" i="39"/>
  <c r="AI89" i="39"/>
  <c r="AI85" i="39"/>
  <c r="AI81" i="39"/>
  <c r="AI77" i="39"/>
  <c r="AI73" i="39"/>
  <c r="AI69" i="39"/>
  <c r="AI65" i="39"/>
  <c r="AI61" i="39"/>
  <c r="AI57" i="39"/>
  <c r="AI53" i="39"/>
  <c r="AI49" i="39"/>
  <c r="AI45" i="39"/>
  <c r="AI41" i="39"/>
  <c r="AI37" i="39"/>
  <c r="AI33" i="39"/>
  <c r="AI29" i="39"/>
  <c r="AI25" i="39"/>
  <c r="AI21" i="39"/>
  <c r="AI17" i="39"/>
  <c r="AI13" i="39"/>
  <c r="AI9" i="39"/>
  <c r="AI5" i="39"/>
  <c r="AI124" i="39"/>
  <c r="AI116" i="39"/>
  <c r="AI108" i="39"/>
  <c r="AI100" i="39"/>
  <c r="AI88" i="39"/>
  <c r="AI80" i="39"/>
  <c r="AI72" i="39"/>
  <c r="AI60" i="39"/>
  <c r="AI52" i="39"/>
  <c r="AI44" i="39"/>
  <c r="AI36" i="39"/>
  <c r="AI24" i="39"/>
  <c r="AI12" i="39"/>
  <c r="AI128" i="39"/>
  <c r="AI120" i="39"/>
  <c r="AI112" i="39"/>
  <c r="AI104" i="39"/>
  <c r="AI96" i="39"/>
  <c r="AI92" i="39"/>
  <c r="AI84" i="39"/>
  <c r="AI76" i="39"/>
  <c r="AI68" i="39"/>
  <c r="AI64" i="39"/>
  <c r="AI56" i="39"/>
  <c r="AI48" i="39"/>
  <c r="AI40" i="39"/>
  <c r="AI32" i="39"/>
  <c r="AI28" i="39"/>
  <c r="AI20" i="39"/>
  <c r="AI16" i="39"/>
  <c r="AI8" i="39"/>
  <c r="AI127" i="39"/>
  <c r="AI123" i="39"/>
  <c r="AI119" i="39"/>
  <c r="AI115" i="39"/>
  <c r="AI111" i="39"/>
  <c r="AI107" i="39"/>
  <c r="AI103" i="39"/>
  <c r="AI99" i="39"/>
  <c r="AI95" i="39"/>
  <c r="AI91" i="39"/>
  <c r="AI87" i="39"/>
  <c r="AI83" i="39"/>
  <c r="AI79" i="39"/>
  <c r="AI75" i="39"/>
  <c r="AI71" i="39"/>
  <c r="AI67" i="39"/>
  <c r="AI63" i="39"/>
  <c r="AI59" i="39"/>
  <c r="AI55" i="39"/>
  <c r="AI51" i="39"/>
  <c r="AI47" i="39"/>
  <c r="AI43" i="39"/>
  <c r="AI39" i="39"/>
  <c r="AI35" i="39"/>
  <c r="AI31" i="39"/>
  <c r="AI27" i="39"/>
  <c r="AI23" i="39"/>
  <c r="AI19" i="39"/>
  <c r="AI15" i="39"/>
  <c r="AI11" i="39"/>
  <c r="AI7" i="39"/>
  <c r="AF4" i="15"/>
  <c r="P20" i="61"/>
  <c r="J16" i="61"/>
  <c r="AI4" i="32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M16" i="61"/>
  <c r="L16" i="61"/>
  <c r="AG38" i="19"/>
  <c r="AE5" i="19"/>
  <c r="AG5" i="19" s="1"/>
  <c r="AE6" i="19"/>
  <c r="AG6" i="19" s="1"/>
  <c r="AE7" i="19"/>
  <c r="AG7" i="19" s="1"/>
  <c r="AE8" i="19"/>
  <c r="AE9" i="19"/>
  <c r="AG9" i="19" s="1"/>
  <c r="AE10" i="19"/>
  <c r="AG10" i="19" s="1"/>
  <c r="AE11" i="19"/>
  <c r="AE12" i="19"/>
  <c r="AE13" i="19"/>
  <c r="AG13" i="19" s="1"/>
  <c r="AE14" i="19"/>
  <c r="AG14" i="19" s="1"/>
  <c r="AE15" i="19"/>
  <c r="AG15" i="19" s="1"/>
  <c r="AE16" i="19"/>
  <c r="AE17" i="19"/>
  <c r="AG17" i="19" s="1"/>
  <c r="AE18" i="19"/>
  <c r="AG18" i="19" s="1"/>
  <c r="AE19" i="19"/>
  <c r="AE20" i="19"/>
  <c r="AE21" i="19"/>
  <c r="AG21" i="19" s="1"/>
  <c r="AE22" i="19"/>
  <c r="AG22" i="19" s="1"/>
  <c r="AE23" i="19"/>
  <c r="AG23" i="19" s="1"/>
  <c r="AE24" i="19"/>
  <c r="AE25" i="19"/>
  <c r="AG25" i="19" s="1"/>
  <c r="AE26" i="19"/>
  <c r="AG26" i="19" s="1"/>
  <c r="AE27" i="19"/>
  <c r="AE28" i="19"/>
  <c r="AE29" i="19"/>
  <c r="AG29" i="19" s="1"/>
  <c r="AE30" i="19"/>
  <c r="AG30" i="19" s="1"/>
  <c r="AE31" i="19"/>
  <c r="AG31" i="19" s="1"/>
  <c r="AE32" i="19"/>
  <c r="AE33" i="19"/>
  <c r="AG33" i="19" s="1"/>
  <c r="AE34" i="19"/>
  <c r="AG34" i="19" s="1"/>
  <c r="AE35" i="19"/>
  <c r="AE36" i="19"/>
  <c r="AE37" i="19"/>
  <c r="AG37" i="19" s="1"/>
  <c r="AE38" i="19"/>
  <c r="AE39" i="19"/>
  <c r="AG39" i="19" s="1"/>
  <c r="AE40" i="19"/>
  <c r="AE41" i="19"/>
  <c r="AG41" i="19" s="1"/>
  <c r="AE42" i="19"/>
  <c r="AG42" i="19" s="1"/>
  <c r="AE43" i="19"/>
  <c r="AE44" i="19"/>
  <c r="AE45" i="19"/>
  <c r="AG45" i="19" s="1"/>
  <c r="AE46" i="19"/>
  <c r="AG46" i="19" s="1"/>
  <c r="AE47" i="19"/>
  <c r="AG47" i="19" s="1"/>
  <c r="AE48" i="19"/>
  <c r="AE49" i="19"/>
  <c r="AG49" i="19" s="1"/>
  <c r="AE50" i="19"/>
  <c r="AG50" i="19" s="1"/>
  <c r="AE51" i="19"/>
  <c r="AE52" i="19"/>
  <c r="AE53" i="19"/>
  <c r="AG53" i="19" s="1"/>
  <c r="AE54" i="19"/>
  <c r="AG54" i="19" s="1"/>
  <c r="AE55" i="19"/>
  <c r="AG55" i="19" s="1"/>
  <c r="AE56" i="19"/>
  <c r="AE57" i="19"/>
  <c r="AG57" i="19" s="1"/>
  <c r="AE58" i="19"/>
  <c r="AG58" i="19" s="1"/>
  <c r="AE59" i="19"/>
  <c r="AE60" i="19"/>
  <c r="AE61" i="19"/>
  <c r="AG61" i="19" s="1"/>
  <c r="AE62" i="19"/>
  <c r="AG62" i="19" s="1"/>
  <c r="AE63" i="19"/>
  <c r="AG63" i="19" s="1"/>
  <c r="AE64" i="19"/>
  <c r="AE65" i="19"/>
  <c r="AG65" i="19" s="1"/>
  <c r="AE66" i="19"/>
  <c r="AG66" i="19" s="1"/>
  <c r="AE67" i="19"/>
  <c r="AE68" i="19"/>
  <c r="AE69" i="19"/>
  <c r="AG69" i="19" s="1"/>
  <c r="AE70" i="19"/>
  <c r="AG70" i="19" s="1"/>
  <c r="AE71" i="19"/>
  <c r="AG71" i="19" s="1"/>
  <c r="AG67" i="19" l="1"/>
  <c r="AG59" i="19"/>
  <c r="AG51" i="19"/>
  <c r="AG43" i="19"/>
  <c r="AG35" i="19"/>
  <c r="AG27" i="19"/>
  <c r="AG19" i="19"/>
  <c r="AG11" i="19"/>
  <c r="AG64" i="19"/>
  <c r="AG52" i="19"/>
  <c r="AG40" i="19"/>
  <c r="AG28" i="19"/>
  <c r="AG16" i="19"/>
  <c r="AG60" i="19"/>
  <c r="AG48" i="19"/>
  <c r="AG36" i="19"/>
  <c r="AG24" i="19"/>
  <c r="AG8" i="19"/>
  <c r="AG68" i="19"/>
  <c r="AG56" i="19"/>
  <c r="AG44" i="19"/>
  <c r="AG32" i="19"/>
  <c r="AG20" i="19"/>
  <c r="K16" i="61" s="1"/>
  <c r="AG12" i="19"/>
  <c r="AJ4" i="19"/>
  <c r="AE3" i="19"/>
  <c r="AI6" i="32"/>
  <c r="AI7" i="32"/>
  <c r="AI10" i="32"/>
  <c r="AI11" i="32"/>
  <c r="AI14" i="32"/>
  <c r="AI15" i="32"/>
  <c r="AI18" i="32"/>
  <c r="AI19" i="32"/>
  <c r="AI22" i="32"/>
  <c r="AI23" i="32"/>
  <c r="AI26" i="32"/>
  <c r="AI27" i="32"/>
  <c r="AI30" i="32"/>
  <c r="AI31" i="32"/>
  <c r="AI34" i="32"/>
  <c r="AI35" i="32"/>
  <c r="AI38" i="32"/>
  <c r="AI39" i="32"/>
  <c r="AI42" i="32"/>
  <c r="AI43" i="32"/>
  <c r="AI46" i="32"/>
  <c r="AI47" i="32"/>
  <c r="AI50" i="32"/>
  <c r="AI51" i="32"/>
  <c r="AI54" i="32"/>
  <c r="AI55" i="32"/>
  <c r="AI58" i="32"/>
  <c r="AI59" i="32"/>
  <c r="AI62" i="32"/>
  <c r="AI63" i="32"/>
  <c r="AI66" i="32"/>
  <c r="AI67" i="32"/>
  <c r="AI70" i="32"/>
  <c r="AI71" i="32"/>
  <c r="AI74" i="32"/>
  <c r="AI75" i="32"/>
  <c r="AI78" i="32"/>
  <c r="AI79" i="32"/>
  <c r="AI82" i="32"/>
  <c r="AI83" i="32"/>
  <c r="AI86" i="32"/>
  <c r="AI87" i="32"/>
  <c r="AI90" i="32"/>
  <c r="AI91" i="32"/>
  <c r="AI94" i="32"/>
  <c r="AI95" i="32"/>
  <c r="AI98" i="32"/>
  <c r="AI99" i="32"/>
  <c r="AI102" i="32"/>
  <c r="AI103" i="32"/>
  <c r="AI106" i="32"/>
  <c r="AI107" i="32"/>
  <c r="AI110" i="32"/>
  <c r="AI111" i="32"/>
  <c r="AI114" i="32"/>
  <c r="AI115" i="32"/>
  <c r="AI118" i="32"/>
  <c r="AI119" i="32"/>
  <c r="AI122" i="32"/>
  <c r="AI123" i="32"/>
  <c r="AI126" i="32"/>
  <c r="AI127" i="32"/>
  <c r="AI130" i="32"/>
  <c r="AI131" i="32"/>
  <c r="AI134" i="32"/>
  <c r="AI135" i="32"/>
  <c r="AI138" i="32"/>
  <c r="AI139" i="32"/>
  <c r="AI142" i="32"/>
  <c r="AI143" i="32"/>
  <c r="AI146" i="32"/>
  <c r="AI147" i="32"/>
  <c r="AI150" i="32"/>
  <c r="AI151" i="32"/>
  <c r="AI154" i="32"/>
  <c r="AI155" i="32"/>
  <c r="AI158" i="32"/>
  <c r="AI159" i="32"/>
  <c r="AI162" i="32"/>
  <c r="AI163" i="32"/>
  <c r="AI166" i="32"/>
  <c r="AI167" i="32"/>
  <c r="AI170" i="32"/>
  <c r="AI171" i="32"/>
  <c r="AI174" i="32"/>
  <c r="AI175" i="32"/>
  <c r="AI178" i="32"/>
  <c r="AI179" i="32"/>
  <c r="AI182" i="32"/>
  <c r="AI183" i="32"/>
  <c r="AI186" i="32"/>
  <c r="AI187" i="32"/>
  <c r="AI189" i="32" l="1"/>
  <c r="AI185" i="32"/>
  <c r="AI181" i="32"/>
  <c r="AI177" i="32"/>
  <c r="AI173" i="32"/>
  <c r="AI169" i="32"/>
  <c r="AI165" i="32"/>
  <c r="AI161" i="32"/>
  <c r="AI157" i="32"/>
  <c r="AI153" i="32"/>
  <c r="AI149" i="32"/>
  <c r="AI145" i="32"/>
  <c r="AI141" i="32"/>
  <c r="AI137" i="32"/>
  <c r="AI133" i="32"/>
  <c r="AI129" i="32"/>
  <c r="AI125" i="32"/>
  <c r="AI121" i="32"/>
  <c r="AI117" i="32"/>
  <c r="AI113" i="32"/>
  <c r="AI109" i="32"/>
  <c r="AI105" i="32"/>
  <c r="AI101" i="32"/>
  <c r="AI97" i="32"/>
  <c r="AI93" i="32"/>
  <c r="AI89" i="32"/>
  <c r="AI85" i="32"/>
  <c r="AI81" i="32"/>
  <c r="AI77" i="32"/>
  <c r="AI73" i="32"/>
  <c r="AI69" i="32"/>
  <c r="AI65" i="32"/>
  <c r="AI61" i="32"/>
  <c r="AI57" i="32"/>
  <c r="AI53" i="32"/>
  <c r="AI49" i="32"/>
  <c r="AI45" i="32"/>
  <c r="AI41" i="32"/>
  <c r="AI37" i="32"/>
  <c r="AI33" i="32"/>
  <c r="AI29" i="32"/>
  <c r="AI25" i="32"/>
  <c r="AI21" i="32"/>
  <c r="AI17" i="32"/>
  <c r="AI13" i="32"/>
  <c r="AI9" i="32"/>
  <c r="AI5" i="32"/>
  <c r="AI188" i="32"/>
  <c r="AI184" i="32"/>
  <c r="AI180" i="32"/>
  <c r="AI176" i="32"/>
  <c r="AI172" i="32"/>
  <c r="AI168" i="32"/>
  <c r="AI164" i="32"/>
  <c r="AI160" i="32"/>
  <c r="AI156" i="32"/>
  <c r="AI152" i="32"/>
  <c r="AI148" i="32"/>
  <c r="AI144" i="32"/>
  <c r="AI140" i="32"/>
  <c r="AI136" i="32"/>
  <c r="AI132" i="32"/>
  <c r="AI128" i="32"/>
  <c r="AI124" i="32"/>
  <c r="AI120" i="32"/>
  <c r="AI116" i="32"/>
  <c r="AI112" i="32"/>
  <c r="AI108" i="32"/>
  <c r="AI104" i="32"/>
  <c r="AI100" i="32"/>
  <c r="AI96" i="32"/>
  <c r="AI92" i="32"/>
  <c r="AI88" i="32"/>
  <c r="AI84" i="32"/>
  <c r="AI80" i="32"/>
  <c r="AI76" i="32"/>
  <c r="AI72" i="32"/>
  <c r="AI68" i="32"/>
  <c r="AI64" i="32"/>
  <c r="AI60" i="32"/>
  <c r="AI56" i="32"/>
  <c r="AI52" i="32"/>
  <c r="AI48" i="32"/>
  <c r="AI44" i="32"/>
  <c r="AI40" i="32"/>
  <c r="AI36" i="32"/>
  <c r="AI32" i="32"/>
  <c r="AI28" i="32"/>
  <c r="AI24" i="32"/>
  <c r="AI20" i="32"/>
  <c r="AI16" i="32"/>
  <c r="AI12" i="32"/>
  <c r="AI8" i="32"/>
  <c r="AM4" i="16"/>
  <c r="O179" i="61" l="1"/>
  <c r="AI3" i="19" l="1"/>
  <c r="AF3" i="19"/>
  <c r="AH3" i="19"/>
  <c r="J62" i="61"/>
  <c r="AJ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H10" i="34" l="1"/>
  <c r="AH18" i="34"/>
  <c r="AH26" i="34"/>
  <c r="AH34" i="34"/>
  <c r="AH42" i="34"/>
  <c r="AH50" i="34"/>
  <c r="AH58" i="34"/>
  <c r="AH66" i="34"/>
  <c r="AH74" i="34"/>
  <c r="AH82" i="34"/>
  <c r="AH4" i="34"/>
  <c r="AH79" i="34" l="1"/>
  <c r="AH71" i="34"/>
  <c r="AH63" i="34"/>
  <c r="AH55" i="34"/>
  <c r="AH47" i="34"/>
  <c r="AH39" i="34"/>
  <c r="AH31" i="34"/>
  <c r="AH23" i="34"/>
  <c r="AH15" i="34"/>
  <c r="AH7" i="34"/>
  <c r="AH84" i="34"/>
  <c r="AH76" i="34"/>
  <c r="AH68" i="34"/>
  <c r="AH60" i="34"/>
  <c r="AH52" i="34"/>
  <c r="AH44" i="34"/>
  <c r="AH36" i="34"/>
  <c r="AH28" i="34"/>
  <c r="AH20" i="34"/>
  <c r="AH12" i="34"/>
  <c r="AH83" i="34"/>
  <c r="AH75" i="34"/>
  <c r="AH67" i="34"/>
  <c r="AH59" i="34"/>
  <c r="AH51" i="34"/>
  <c r="AH43" i="34"/>
  <c r="AH35" i="34"/>
  <c r="AH27" i="34"/>
  <c r="AH19" i="34"/>
  <c r="AH11" i="34"/>
  <c r="AH70" i="34"/>
  <c r="AH54" i="34"/>
  <c r="AH38" i="34"/>
  <c r="AH22" i="34"/>
  <c r="AH14" i="34"/>
  <c r="AH77" i="34"/>
  <c r="AH69" i="34"/>
  <c r="AH61" i="34"/>
  <c r="AH53" i="34"/>
  <c r="AH45" i="34"/>
  <c r="AH37" i="34"/>
  <c r="AH29" i="34"/>
  <c r="AH21" i="34"/>
  <c r="AH13" i="34"/>
  <c r="AH5" i="34"/>
  <c r="AH78" i="34"/>
  <c r="AH62" i="34"/>
  <c r="AH46" i="34"/>
  <c r="AH30" i="34"/>
  <c r="AH6" i="34"/>
  <c r="AH81" i="34"/>
  <c r="AH73" i="34"/>
  <c r="AH65" i="34"/>
  <c r="AH57" i="34"/>
  <c r="AH49" i="34"/>
  <c r="AH41" i="34"/>
  <c r="AH33" i="34"/>
  <c r="AH25" i="34"/>
  <c r="AH17" i="34"/>
  <c r="AH9" i="34"/>
  <c r="AH80" i="34"/>
  <c r="AH72" i="34"/>
  <c r="AH64" i="34"/>
  <c r="AH56" i="34"/>
  <c r="AH48" i="34"/>
  <c r="AH40" i="34"/>
  <c r="AH32" i="34"/>
  <c r="AH24" i="34"/>
  <c r="AH16" i="34"/>
  <c r="AH8" i="34"/>
  <c r="AH3" i="32"/>
  <c r="J852" i="61"/>
  <c r="AF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1" i="61" l="1"/>
  <c r="AD3" i="15" l="1"/>
  <c r="AN3" i="30"/>
  <c r="O433" i="61"/>
  <c r="H419" i="61"/>
  <c r="H416" i="61"/>
  <c r="H236" i="61"/>
  <c r="H426" i="61"/>
  <c r="J243" i="61"/>
  <c r="P236" i="61"/>
  <c r="P419" i="61"/>
  <c r="J418" i="61"/>
  <c r="J419" i="61" s="1"/>
  <c r="AM6" i="30" l="1"/>
  <c r="AM8" i="30"/>
  <c r="AM9" i="30"/>
  <c r="AM12" i="30"/>
  <c r="AM14" i="30"/>
  <c r="AM16" i="30"/>
  <c r="AM20" i="30"/>
  <c r="AM22" i="30"/>
  <c r="AM24" i="30"/>
  <c r="AM25" i="30"/>
  <c r="AM28" i="30"/>
  <c r="AM30" i="30"/>
  <c r="AM32" i="30"/>
  <c r="AM36" i="30"/>
  <c r="AM38" i="30"/>
  <c r="AM40" i="30"/>
  <c r="AM41" i="30"/>
  <c r="AM44" i="30"/>
  <c r="AM46" i="30"/>
  <c r="AM48" i="30"/>
  <c r="AM52" i="30"/>
  <c r="AM54" i="30"/>
  <c r="AM56" i="30"/>
  <c r="AM57" i="30"/>
  <c r="AM60" i="30"/>
  <c r="AM62" i="30"/>
  <c r="AM64" i="30"/>
  <c r="AM68" i="30"/>
  <c r="AM70" i="30"/>
  <c r="AM72" i="30"/>
  <c r="AM73" i="30"/>
  <c r="AM76" i="30"/>
  <c r="AM78" i="30"/>
  <c r="AM80" i="30"/>
  <c r="AM84" i="30"/>
  <c r="AM86" i="30"/>
  <c r="AM88" i="30"/>
  <c r="AM89" i="30"/>
  <c r="AM92" i="30"/>
  <c r="AM94" i="30"/>
  <c r="AM96" i="30"/>
  <c r="AM100" i="30"/>
  <c r="AM102" i="30"/>
  <c r="AM104" i="30"/>
  <c r="AM105" i="30"/>
  <c r="AM108" i="30"/>
  <c r="AM110" i="30"/>
  <c r="AM112" i="30"/>
  <c r="AM116" i="30"/>
  <c r="AM118" i="30"/>
  <c r="AM120" i="30"/>
  <c r="AM121" i="30"/>
  <c r="AM124" i="30"/>
  <c r="AM126" i="30"/>
  <c r="AM128" i="30"/>
  <c r="AM132" i="30"/>
  <c r="AM134" i="30"/>
  <c r="AM136" i="30"/>
  <c r="AM137" i="30"/>
  <c r="AM140" i="30"/>
  <c r="AM142" i="30"/>
  <c r="AM144" i="30"/>
  <c r="AM148" i="30"/>
  <c r="AM150" i="30"/>
  <c r="AM152" i="30"/>
  <c r="AM153" i="30"/>
  <c r="M418" i="61"/>
  <c r="M419" i="61" s="1"/>
  <c r="L418" i="61"/>
  <c r="AM11" i="16"/>
  <c r="AM19" i="16"/>
  <c r="AM27" i="16"/>
  <c r="AM35" i="16"/>
  <c r="AM43" i="16"/>
  <c r="AM51" i="16"/>
  <c r="AM59" i="16"/>
  <c r="AM67" i="16"/>
  <c r="AM75" i="16"/>
  <c r="AM83" i="16"/>
  <c r="AM87" i="16"/>
  <c r="AM91" i="16"/>
  <c r="AM99" i="16"/>
  <c r="AM107" i="16"/>
  <c r="AM115" i="16"/>
  <c r="AM123" i="16"/>
  <c r="AM131" i="16"/>
  <c r="AM139" i="16"/>
  <c r="AM147" i="16"/>
  <c r="AM155" i="16"/>
  <c r="AM163" i="16"/>
  <c r="AM171" i="16"/>
  <c r="AM179" i="16"/>
  <c r="AM187" i="16"/>
  <c r="AM195" i="16"/>
  <c r="AM203" i="16"/>
  <c r="AM211" i="16"/>
  <c r="AM219" i="16"/>
  <c r="AM103" i="16" l="1"/>
  <c r="AM218" i="16"/>
  <c r="AM210" i="16"/>
  <c r="AM194" i="16"/>
  <c r="AM178" i="16"/>
  <c r="AM154" i="16"/>
  <c r="AM138" i="16"/>
  <c r="AM122" i="16"/>
  <c r="AM106" i="16"/>
  <c r="AM90" i="16"/>
  <c r="AM74" i="16"/>
  <c r="AM58" i="16"/>
  <c r="AM42" i="16"/>
  <c r="AM26" i="16"/>
  <c r="AM10" i="16"/>
  <c r="AM202" i="16"/>
  <c r="AM186" i="16"/>
  <c r="AM170" i="16"/>
  <c r="AM162" i="16"/>
  <c r="AM146" i="16"/>
  <c r="AM130" i="16"/>
  <c r="AM114" i="16"/>
  <c r="AM98" i="16"/>
  <c r="AM82" i="16"/>
  <c r="AM66" i="16"/>
  <c r="K418" i="61" s="1"/>
  <c r="K419" i="61" s="1"/>
  <c r="AM50" i="16"/>
  <c r="AM34" i="16"/>
  <c r="AM18" i="16"/>
  <c r="AM167" i="16"/>
  <c r="AM151" i="16"/>
  <c r="AM23" i="16"/>
  <c r="AM145" i="30"/>
  <c r="AM129" i="30"/>
  <c r="AM113" i="30"/>
  <c r="AM97" i="30"/>
  <c r="AM81" i="30"/>
  <c r="AM65" i="30"/>
  <c r="AM49" i="30"/>
  <c r="AM33" i="30"/>
  <c r="AM17" i="30"/>
  <c r="AM149" i="30"/>
  <c r="AM141" i="30"/>
  <c r="AM133" i="30"/>
  <c r="AM125" i="30"/>
  <c r="AM117" i="30"/>
  <c r="AM109" i="30"/>
  <c r="AM101" i="30"/>
  <c r="AM93" i="30"/>
  <c r="AM85" i="30"/>
  <c r="AM77" i="30"/>
  <c r="AM69" i="30"/>
  <c r="AM61" i="30"/>
  <c r="AM53" i="30"/>
  <c r="AM45" i="30"/>
  <c r="AM37" i="30"/>
  <c r="AM29" i="30"/>
  <c r="AM21" i="30"/>
  <c r="AM13" i="30"/>
  <c r="AM5" i="30"/>
  <c r="AM139" i="30"/>
  <c r="AM115" i="30"/>
  <c r="AM83" i="30"/>
  <c r="AM59" i="30"/>
  <c r="AM35" i="30"/>
  <c r="AM11" i="30"/>
  <c r="AM154" i="30"/>
  <c r="AM146" i="30"/>
  <c r="AM138" i="30"/>
  <c r="AM130" i="30"/>
  <c r="AM122" i="30"/>
  <c r="AM114" i="30"/>
  <c r="AM106" i="30"/>
  <c r="AM98" i="30"/>
  <c r="AM90" i="30"/>
  <c r="AM82" i="30"/>
  <c r="AM74" i="30"/>
  <c r="AM66" i="30"/>
  <c r="AM58" i="30"/>
  <c r="AM50" i="30"/>
  <c r="AM42" i="30"/>
  <c r="AM34" i="30"/>
  <c r="AM26" i="30"/>
  <c r="AM18" i="30"/>
  <c r="AM10" i="30"/>
  <c r="AM147" i="30"/>
  <c r="AM131" i="30"/>
  <c r="AM107" i="30"/>
  <c r="AM91" i="30"/>
  <c r="AM67" i="30"/>
  <c r="AM43" i="30"/>
  <c r="AM27" i="30"/>
  <c r="AM151" i="30"/>
  <c r="AM143" i="30"/>
  <c r="AM135" i="30"/>
  <c r="AM127" i="30"/>
  <c r="AM119" i="30"/>
  <c r="AM111" i="30"/>
  <c r="AM103" i="30"/>
  <c r="AM95" i="30"/>
  <c r="AM87" i="30"/>
  <c r="AM79" i="30"/>
  <c r="AM71" i="30"/>
  <c r="AM63" i="30"/>
  <c r="AM55" i="30"/>
  <c r="AM47" i="30"/>
  <c r="AM39" i="30"/>
  <c r="AM31" i="30"/>
  <c r="AM23" i="30"/>
  <c r="AM15" i="30"/>
  <c r="AM7" i="30"/>
  <c r="AM4" i="30"/>
  <c r="AM123" i="30"/>
  <c r="AM99" i="30"/>
  <c r="AM75" i="30"/>
  <c r="AM51" i="30"/>
  <c r="AM19" i="30"/>
  <c r="AM214" i="16"/>
  <c r="AM134" i="16"/>
  <c r="AM70" i="16"/>
  <c r="AM198" i="16"/>
  <c r="AM118" i="16"/>
  <c r="AM182" i="16"/>
  <c r="AM54" i="16"/>
  <c r="AM6" i="16"/>
  <c r="AM215" i="16"/>
  <c r="AM39" i="16"/>
  <c r="AM166" i="16"/>
  <c r="AM150" i="16"/>
  <c r="AM102" i="16"/>
  <c r="AM86" i="16"/>
  <c r="AM38" i="16"/>
  <c r="AM22" i="16"/>
  <c r="AM209" i="16"/>
  <c r="AM185" i="16"/>
  <c r="AM169" i="16"/>
  <c r="AM153" i="16"/>
  <c r="AM137" i="16"/>
  <c r="AM129" i="16"/>
  <c r="AM121" i="16"/>
  <c r="AM113" i="16"/>
  <c r="AM97" i="16"/>
  <c r="AM89" i="16"/>
  <c r="AM73" i="16"/>
  <c r="AM57" i="16"/>
  <c r="AM41" i="16"/>
  <c r="AM25" i="16"/>
  <c r="AM9" i="16"/>
  <c r="AM216" i="16"/>
  <c r="AM208" i="16"/>
  <c r="AM200" i="16"/>
  <c r="AM192" i="16"/>
  <c r="AM184" i="16"/>
  <c r="AM176" i="16"/>
  <c r="AM168" i="16"/>
  <c r="AM160" i="16"/>
  <c r="AM152" i="16"/>
  <c r="AM144" i="16"/>
  <c r="AM136" i="16"/>
  <c r="AM128" i="16"/>
  <c r="AM120" i="16"/>
  <c r="AM112" i="16"/>
  <c r="AM104" i="16"/>
  <c r="AM96" i="16"/>
  <c r="AM88" i="16"/>
  <c r="AM80" i="16"/>
  <c r="AM72" i="16"/>
  <c r="AM64" i="16"/>
  <c r="AM56" i="16"/>
  <c r="AM48" i="16"/>
  <c r="AM40" i="16"/>
  <c r="AM32" i="16"/>
  <c r="AM24" i="16"/>
  <c r="AM16" i="16"/>
  <c r="AM8" i="16"/>
  <c r="AM217" i="16"/>
  <c r="AM201" i="16"/>
  <c r="AM193" i="16"/>
  <c r="AM177" i="16"/>
  <c r="AM161" i="16"/>
  <c r="AM145" i="16"/>
  <c r="AM105" i="16"/>
  <c r="AM81" i="16"/>
  <c r="AM65" i="16"/>
  <c r="AM49" i="16"/>
  <c r="AM33" i="16"/>
  <c r="AM17" i="16"/>
  <c r="AM199" i="16"/>
  <c r="AM183" i="16"/>
  <c r="AM135" i="16"/>
  <c r="AM119" i="16"/>
  <c r="AM71" i="16"/>
  <c r="AM55" i="16"/>
  <c r="AM7" i="16"/>
  <c r="AG3" i="39"/>
  <c r="R418" i="61"/>
  <c r="L419" i="61"/>
  <c r="Q418" i="61"/>
  <c r="AM222" i="16"/>
  <c r="AM206" i="16"/>
  <c r="AM158" i="16"/>
  <c r="AM142" i="16"/>
  <c r="AM126" i="16"/>
  <c r="AM110" i="16"/>
  <c r="AM62" i="16"/>
  <c r="AM46" i="16"/>
  <c r="AM30" i="16"/>
  <c r="AM14" i="16"/>
  <c r="AM221" i="16"/>
  <c r="AM213" i="16"/>
  <c r="AM205" i="16"/>
  <c r="AM197" i="16"/>
  <c r="AM189" i="16"/>
  <c r="AM181" i="16"/>
  <c r="AM173" i="16"/>
  <c r="AM165" i="16"/>
  <c r="AM157" i="16"/>
  <c r="AM149" i="16"/>
  <c r="AM141" i="16"/>
  <c r="AM133" i="16"/>
  <c r="AM125" i="16"/>
  <c r="AM117" i="16"/>
  <c r="AM109" i="16"/>
  <c r="AM101" i="16"/>
  <c r="AM93" i="16"/>
  <c r="AM85" i="16"/>
  <c r="AM77" i="16"/>
  <c r="AM69" i="16"/>
  <c r="AM61" i="16"/>
  <c r="AM53" i="16"/>
  <c r="AM45" i="16"/>
  <c r="AM37" i="16"/>
  <c r="AM29" i="16"/>
  <c r="AM21" i="16"/>
  <c r="AM13" i="16"/>
  <c r="AM5" i="16"/>
  <c r="AM190" i="16"/>
  <c r="AM174" i="16"/>
  <c r="AM94" i="16"/>
  <c r="AM78" i="16"/>
  <c r="AM220" i="16"/>
  <c r="AM212" i="16"/>
  <c r="AM204" i="16"/>
  <c r="AM196" i="16"/>
  <c r="AM188" i="16"/>
  <c r="AM180" i="16"/>
  <c r="AM172" i="16"/>
  <c r="AM164" i="16"/>
  <c r="AM156" i="16"/>
  <c r="AM148" i="16"/>
  <c r="AM140" i="16"/>
  <c r="AM132" i="16"/>
  <c r="AM124" i="16"/>
  <c r="AM116" i="16"/>
  <c r="AM108" i="16"/>
  <c r="AM100" i="16"/>
  <c r="AM92" i="16"/>
  <c r="AM84" i="16"/>
  <c r="AM76" i="16"/>
  <c r="AM68" i="16"/>
  <c r="AM60" i="16"/>
  <c r="AM52" i="16"/>
  <c r="AM44" i="16"/>
  <c r="AM36" i="16"/>
  <c r="AM28" i="16"/>
  <c r="AM20" i="16"/>
  <c r="AM12" i="16"/>
  <c r="AM207" i="16"/>
  <c r="AM191" i="16"/>
  <c r="AM175" i="16"/>
  <c r="AM159" i="16"/>
  <c r="AM143" i="16"/>
  <c r="AM127" i="16"/>
  <c r="AM111" i="16"/>
  <c r="AM95" i="16"/>
  <c r="AM79" i="16"/>
  <c r="AM63" i="16"/>
  <c r="AM47" i="16"/>
  <c r="AM31" i="16"/>
  <c r="AM15" i="16"/>
  <c r="AK3" i="30"/>
  <c r="AF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K3" i="16" l="1"/>
  <c r="AJ3" i="34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P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L7" i="32"/>
  <c r="AL8" i="32"/>
  <c r="AL9" i="32"/>
  <c r="AL10" i="32"/>
  <c r="AL15" i="32"/>
  <c r="AL16" i="32"/>
  <c r="AL17" i="32"/>
  <c r="AL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L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L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L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L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L160" i="32"/>
  <c r="L852" i="61"/>
  <c r="L853" i="61"/>
  <c r="L854" i="61"/>
  <c r="L858" i="61"/>
  <c r="L859" i="61"/>
  <c r="L860" i="61"/>
  <c r="L861" i="61"/>
  <c r="AL169" i="32"/>
  <c r="L865" i="61"/>
  <c r="L866" i="61"/>
  <c r="L867" i="61"/>
  <c r="L868" i="61"/>
  <c r="L869" i="61"/>
  <c r="AL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K5" i="34"/>
  <c r="AK7" i="34"/>
  <c r="AK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K29" i="34"/>
  <c r="L613" i="61"/>
  <c r="L614" i="61"/>
  <c r="L615" i="61"/>
  <c r="L616" i="61"/>
  <c r="L617" i="61"/>
  <c r="L618" i="61"/>
  <c r="L619" i="61"/>
  <c r="L620" i="61"/>
  <c r="L621" i="61"/>
  <c r="AK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K54" i="34"/>
  <c r="L642" i="61"/>
  <c r="L643" i="61"/>
  <c r="L644" i="61"/>
  <c r="L645" i="61"/>
  <c r="L646" i="61"/>
  <c r="AK60" i="34"/>
  <c r="L650" i="61"/>
  <c r="L651" i="61"/>
  <c r="L652" i="61"/>
  <c r="L653" i="61"/>
  <c r="L657" i="61"/>
  <c r="L658" i="61"/>
  <c r="AK68" i="34"/>
  <c r="L662" i="61"/>
  <c r="L663" i="61"/>
  <c r="L664" i="61"/>
  <c r="L665" i="61"/>
  <c r="L666" i="61"/>
  <c r="L667" i="61"/>
  <c r="AK75" i="34"/>
  <c r="L671" i="61"/>
  <c r="L672" i="61"/>
  <c r="L673" i="61"/>
  <c r="L674" i="61"/>
  <c r="L675" i="61"/>
  <c r="L679" i="61"/>
  <c r="L680" i="61"/>
  <c r="L682" i="61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P64" i="30"/>
  <c r="K1057" i="61"/>
  <c r="K973" i="61"/>
  <c r="K937" i="61"/>
  <c r="K901" i="61"/>
  <c r="K1047" i="61"/>
  <c r="K1019" i="61"/>
  <c r="K1001" i="61"/>
  <c r="K965" i="61"/>
  <c r="K927" i="61"/>
  <c r="AP146" i="30"/>
  <c r="AL178" i="32"/>
  <c r="K867" i="61"/>
  <c r="K817" i="61"/>
  <c r="AL182" i="32"/>
  <c r="AL78" i="32"/>
  <c r="AL46" i="32"/>
  <c r="AL22" i="32"/>
  <c r="AL14" i="32"/>
  <c r="AL6" i="32"/>
  <c r="AL146" i="32"/>
  <c r="AL186" i="32"/>
  <c r="AL106" i="32"/>
  <c r="AL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L58" i="32"/>
  <c r="AL170" i="32"/>
  <c r="AL82" i="32"/>
  <c r="AL154" i="32"/>
  <c r="AL74" i="32"/>
  <c r="K887" i="61"/>
  <c r="K827" i="61"/>
  <c r="K799" i="61"/>
  <c r="K779" i="61"/>
  <c r="K759" i="61"/>
  <c r="K739" i="61"/>
  <c r="K693" i="61"/>
  <c r="AL156" i="32"/>
  <c r="AL20" i="32"/>
  <c r="K886" i="61"/>
  <c r="K866" i="61"/>
  <c r="K842" i="61"/>
  <c r="K826" i="61"/>
  <c r="K806" i="61"/>
  <c r="K786" i="61"/>
  <c r="K758" i="61"/>
  <c r="K738" i="61"/>
  <c r="K718" i="61"/>
  <c r="K700" i="61"/>
  <c r="AL91" i="32"/>
  <c r="AL11" i="32"/>
  <c r="AL138" i="32"/>
  <c r="AL4" i="32"/>
  <c r="AL122" i="32"/>
  <c r="AL42" i="32"/>
  <c r="K877" i="61"/>
  <c r="K807" i="61"/>
  <c r="K787" i="61"/>
  <c r="K771" i="61"/>
  <c r="K749" i="61"/>
  <c r="K731" i="61"/>
  <c r="K709" i="61"/>
  <c r="K701" i="61"/>
  <c r="AL164" i="32"/>
  <c r="AL52" i="32"/>
  <c r="AL12" i="32"/>
  <c r="K876" i="61"/>
  <c r="K854" i="61"/>
  <c r="K834" i="61"/>
  <c r="K816" i="61"/>
  <c r="K778" i="61"/>
  <c r="K748" i="61"/>
  <c r="K730" i="61"/>
  <c r="K708" i="61"/>
  <c r="K692" i="61"/>
  <c r="AL115" i="32"/>
  <c r="AL19" i="32"/>
  <c r="AL50" i="32"/>
  <c r="AL114" i="32"/>
  <c r="AL26" i="32"/>
  <c r="AK6" i="34"/>
  <c r="AK12" i="34"/>
  <c r="AK35" i="34"/>
  <c r="AK10" i="34"/>
  <c r="AK4" i="34"/>
  <c r="AK81" i="34"/>
  <c r="AK65" i="34"/>
  <c r="AK9" i="34"/>
  <c r="K614" i="61"/>
  <c r="K604" i="61"/>
  <c r="K596" i="61"/>
  <c r="AK67" i="34"/>
  <c r="AK27" i="34"/>
  <c r="AK83" i="34"/>
  <c r="K666" i="61"/>
  <c r="K644" i="61"/>
  <c r="K634" i="61"/>
  <c r="K626" i="61"/>
  <c r="K616" i="61"/>
  <c r="K606" i="61"/>
  <c r="K598" i="61"/>
  <c r="AK8" i="34"/>
  <c r="AK51" i="34"/>
  <c r="AK19" i="34"/>
  <c r="AK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K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P29" i="30"/>
  <c r="AP128" i="30"/>
  <c r="AP82" i="30"/>
  <c r="K1052" i="61"/>
  <c r="K1034" i="61"/>
  <c r="K1016" i="61"/>
  <c r="K998" i="61"/>
  <c r="K980" i="61"/>
  <c r="K962" i="61"/>
  <c r="AP89" i="30"/>
  <c r="AP18" i="30"/>
  <c r="K1051" i="61"/>
  <c r="K1033" i="61"/>
  <c r="K1015" i="61"/>
  <c r="K997" i="61"/>
  <c r="K979" i="61"/>
  <c r="K951" i="61"/>
  <c r="K941" i="61"/>
  <c r="K933" i="61"/>
  <c r="K923" i="61"/>
  <c r="K905" i="61"/>
  <c r="AP145" i="30"/>
  <c r="AP122" i="30"/>
  <c r="AP104" i="30"/>
  <c r="AP81" i="30"/>
  <c r="AP58" i="30"/>
  <c r="AP40" i="30"/>
  <c r="AP17" i="30"/>
  <c r="K952" i="61"/>
  <c r="K942" i="61"/>
  <c r="K934" i="61"/>
  <c r="K924" i="61"/>
  <c r="K914" i="61"/>
  <c r="K906" i="61"/>
  <c r="K898" i="61"/>
  <c r="AP151" i="30"/>
  <c r="AP135" i="30"/>
  <c r="AP79" i="30"/>
  <c r="AP55" i="30"/>
  <c r="AP144" i="30"/>
  <c r="AP121" i="30"/>
  <c r="AP98" i="30"/>
  <c r="AP80" i="30"/>
  <c r="AP57" i="30"/>
  <c r="AP34" i="30"/>
  <c r="AP16" i="30"/>
  <c r="AP105" i="30"/>
  <c r="AP41" i="30"/>
  <c r="AP138" i="30"/>
  <c r="AP120" i="30"/>
  <c r="AP97" i="30"/>
  <c r="AP56" i="30"/>
  <c r="AP33" i="30"/>
  <c r="AP10" i="30"/>
  <c r="AP137" i="30"/>
  <c r="AP114" i="30"/>
  <c r="AP96" i="30"/>
  <c r="AP73" i="30"/>
  <c r="AP50" i="30"/>
  <c r="AP32" i="30"/>
  <c r="AP9" i="30"/>
  <c r="AP74" i="30"/>
  <c r="AP126" i="30"/>
  <c r="AP38" i="30"/>
  <c r="AP154" i="30"/>
  <c r="AP136" i="30"/>
  <c r="AP113" i="30"/>
  <c r="AP90" i="30"/>
  <c r="AP72" i="30"/>
  <c r="AP49" i="30"/>
  <c r="AP26" i="30"/>
  <c r="AP8" i="30"/>
  <c r="AP153" i="30"/>
  <c r="AP130" i="30"/>
  <c r="AP112" i="30"/>
  <c r="AP66" i="30"/>
  <c r="AP48" i="30"/>
  <c r="AP25" i="30"/>
  <c r="AP152" i="30"/>
  <c r="AP129" i="30"/>
  <c r="AP106" i="30"/>
  <c r="AP88" i="30"/>
  <c r="AP65" i="30"/>
  <c r="AP42" i="30"/>
  <c r="AP24" i="30"/>
  <c r="R1059" i="61"/>
  <c r="Q1059" i="61"/>
  <c r="AP143" i="30"/>
  <c r="AP127" i="30"/>
  <c r="AP119" i="30"/>
  <c r="AP111" i="30"/>
  <c r="AP103" i="30"/>
  <c r="AP95" i="30"/>
  <c r="AP87" i="30"/>
  <c r="AP71" i="30"/>
  <c r="AP63" i="30"/>
  <c r="AP47" i="30"/>
  <c r="AP39" i="30"/>
  <c r="AP31" i="30"/>
  <c r="AP23" i="30"/>
  <c r="AP15" i="30"/>
  <c r="AP7" i="30"/>
  <c r="AP150" i="30"/>
  <c r="AP142" i="30"/>
  <c r="AP134" i="30"/>
  <c r="AP118" i="30"/>
  <c r="AP110" i="30"/>
  <c r="AP102" i="30"/>
  <c r="AP94" i="30"/>
  <c r="AP86" i="30"/>
  <c r="AP78" i="30"/>
  <c r="AP70" i="30"/>
  <c r="AP62" i="30"/>
  <c r="AP54" i="30"/>
  <c r="AP46" i="30"/>
  <c r="AP30" i="30"/>
  <c r="AP22" i="30"/>
  <c r="AP14" i="30"/>
  <c r="AP6" i="30"/>
  <c r="AP149" i="30"/>
  <c r="AP133" i="30"/>
  <c r="AP117" i="30"/>
  <c r="AP101" i="30"/>
  <c r="AP85" i="30"/>
  <c r="AP69" i="30"/>
  <c r="AP37" i="30"/>
  <c r="AP148" i="30"/>
  <c r="AP140" i="30"/>
  <c r="AP132" i="30"/>
  <c r="AP124" i="30"/>
  <c r="AP116" i="30"/>
  <c r="AP100" i="30"/>
  <c r="AP92" i="30"/>
  <c r="AP84" i="30"/>
  <c r="AP76" i="30"/>
  <c r="AP68" i="30"/>
  <c r="AP60" i="30"/>
  <c r="AP52" i="30"/>
  <c r="AP44" i="30"/>
  <c r="AP36" i="30"/>
  <c r="AP28" i="30"/>
  <c r="AP20" i="30"/>
  <c r="AP12" i="30"/>
  <c r="AP141" i="30"/>
  <c r="AP125" i="30"/>
  <c r="AP109" i="30"/>
  <c r="AP93" i="30"/>
  <c r="AP77" i="30"/>
  <c r="AP61" i="30"/>
  <c r="AP53" i="30"/>
  <c r="AP45" i="30"/>
  <c r="AP21" i="30"/>
  <c r="AP13" i="30"/>
  <c r="AP5" i="30"/>
  <c r="K957" i="61"/>
  <c r="AP147" i="30"/>
  <c r="AP139" i="30"/>
  <c r="AP131" i="30"/>
  <c r="AP123" i="30"/>
  <c r="AP115" i="30"/>
  <c r="AP107" i="30"/>
  <c r="AP99" i="30"/>
  <c r="AP91" i="30"/>
  <c r="AP83" i="30"/>
  <c r="AP75" i="30"/>
  <c r="AP67" i="30"/>
  <c r="AP59" i="30"/>
  <c r="AP51" i="30"/>
  <c r="AP43" i="30"/>
  <c r="AP35" i="30"/>
  <c r="AP27" i="30"/>
  <c r="AP19" i="30"/>
  <c r="AP11" i="30"/>
  <c r="AL129" i="32"/>
  <c r="AL33" i="32"/>
  <c r="AL185" i="32"/>
  <c r="AL25" i="32"/>
  <c r="AG3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68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G3" i="15"/>
  <c r="J6" i="61"/>
  <c r="J20" i="61" s="1"/>
  <c r="K6" i="61"/>
  <c r="K20" i="61" s="1"/>
  <c r="AI3" i="39" l="1"/>
  <c r="AJ3" i="19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AL4" i="39"/>
  <c r="M422" i="61" l="1"/>
  <c r="M423" i="61"/>
  <c r="M424" i="61"/>
  <c r="M425" i="61"/>
  <c r="AP10" i="16"/>
  <c r="AP49" i="16"/>
  <c r="AP77" i="16"/>
  <c r="AP208" i="16"/>
  <c r="L423" i="61"/>
  <c r="L425" i="61"/>
  <c r="AP217" i="16"/>
  <c r="AP221" i="16"/>
  <c r="AP12" i="16"/>
  <c r="AP16" i="16"/>
  <c r="AP20" i="16"/>
  <c r="AP24" i="16"/>
  <c r="AP28" i="16"/>
  <c r="AP32" i="16"/>
  <c r="AP36" i="16"/>
  <c r="AP40" i="16"/>
  <c r="AP44" i="16"/>
  <c r="AP48" i="16"/>
  <c r="AP52" i="16"/>
  <c r="AP56" i="16"/>
  <c r="AP60" i="16"/>
  <c r="AP64" i="16"/>
  <c r="AP68" i="16"/>
  <c r="AP72" i="16"/>
  <c r="AP76" i="16"/>
  <c r="AP80" i="16"/>
  <c r="AP84" i="16"/>
  <c r="AP88" i="16"/>
  <c r="AP92" i="16"/>
  <c r="AP96" i="16"/>
  <c r="AP100" i="16"/>
  <c r="AP104" i="16"/>
  <c r="AP108" i="16"/>
  <c r="AP112" i="16"/>
  <c r="AP116" i="16"/>
  <c r="AP120" i="16"/>
  <c r="AP124" i="16"/>
  <c r="AP128" i="16"/>
  <c r="AP132" i="16"/>
  <c r="AP136" i="16"/>
  <c r="AP140" i="16"/>
  <c r="AP144" i="16"/>
  <c r="AP148" i="16"/>
  <c r="AP152" i="16"/>
  <c r="AP156" i="16"/>
  <c r="AP160" i="16"/>
  <c r="AP164" i="16"/>
  <c r="AP168" i="16"/>
  <c r="AP172" i="16"/>
  <c r="AP176" i="16"/>
  <c r="AP180" i="16"/>
  <c r="AP188" i="16"/>
  <c r="AP196" i="16"/>
  <c r="AP204" i="16"/>
  <c r="AP212" i="16"/>
  <c r="AI11" i="15"/>
  <c r="AI27" i="15"/>
  <c r="AI43" i="15"/>
  <c r="AI59" i="15"/>
  <c r="AI75" i="15"/>
  <c r="AI24" i="15"/>
  <c r="AI36" i="15"/>
  <c r="AI50" i="15"/>
  <c r="AI67" i="15"/>
  <c r="AI80" i="15"/>
  <c r="AP220" i="16" l="1"/>
  <c r="K423" i="61"/>
  <c r="AP192" i="16"/>
  <c r="AP216" i="16"/>
  <c r="AP200" i="16"/>
  <c r="AP184" i="16"/>
  <c r="AP7" i="16"/>
  <c r="AP9" i="16"/>
  <c r="AP5" i="16"/>
  <c r="AP209" i="16"/>
  <c r="AP4" i="16"/>
  <c r="AP6" i="16"/>
  <c r="AP177" i="16"/>
  <c r="AP199" i="16"/>
  <c r="AP195" i="16"/>
  <c r="AP179" i="16"/>
  <c r="AP167" i="16"/>
  <c r="AP147" i="16"/>
  <c r="K422" i="61"/>
  <c r="AP113" i="16"/>
  <c r="K425" i="61"/>
  <c r="AP81" i="16"/>
  <c r="AP145" i="16"/>
  <c r="AP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P197" i="16"/>
  <c r="AP173" i="16"/>
  <c r="AP165" i="16"/>
  <c r="AP149" i="16"/>
  <c r="AP61" i="16"/>
  <c r="AP53" i="16"/>
  <c r="AP37" i="16"/>
  <c r="AP21" i="16"/>
  <c r="AP13" i="16"/>
  <c r="AP8" i="16"/>
  <c r="AP185" i="16"/>
  <c r="AP153" i="16"/>
  <c r="AP121" i="16"/>
  <c r="AP89" i="16"/>
  <c r="AP57" i="16"/>
  <c r="AP25" i="16"/>
  <c r="L422" i="61"/>
  <c r="AP213" i="16"/>
  <c r="AP205" i="16"/>
  <c r="AP189" i="16"/>
  <c r="AP181" i="16"/>
  <c r="AP157" i="16"/>
  <c r="AP141" i="16"/>
  <c r="AP133" i="16"/>
  <c r="AP125" i="16"/>
  <c r="AP117" i="16"/>
  <c r="AP109" i="16"/>
  <c r="AP101" i="16"/>
  <c r="AP93" i="16"/>
  <c r="AP85" i="16"/>
  <c r="AP69" i="16"/>
  <c r="AP45" i="16"/>
  <c r="AP29" i="16"/>
  <c r="AP193" i="16"/>
  <c r="AP161" i="16"/>
  <c r="AP129" i="16"/>
  <c r="AP97" i="16"/>
  <c r="AP65" i="16"/>
  <c r="AP33" i="16"/>
  <c r="AP201" i="16"/>
  <c r="AP169" i="16"/>
  <c r="AP137" i="16"/>
  <c r="AP105" i="16"/>
  <c r="AP73" i="16"/>
  <c r="AP41" i="16"/>
  <c r="AP219" i="16"/>
  <c r="AP215" i="16"/>
  <c r="L424" i="61"/>
  <c r="AP211" i="16"/>
  <c r="AP207" i="16"/>
  <c r="AP203" i="16"/>
  <c r="AP191" i="16"/>
  <c r="AP187" i="16"/>
  <c r="AP183" i="16"/>
  <c r="AP175" i="16"/>
  <c r="AP171" i="16"/>
  <c r="AP163" i="16"/>
  <c r="AP159" i="16"/>
  <c r="AP155" i="16"/>
  <c r="AP151" i="16"/>
  <c r="AP143" i="16"/>
  <c r="AP139" i="16"/>
  <c r="AP135" i="16"/>
  <c r="AP131" i="16"/>
  <c r="AP127" i="16"/>
  <c r="AP123" i="16"/>
  <c r="AP119" i="16"/>
  <c r="AP115" i="16"/>
  <c r="AP111" i="16"/>
  <c r="AP107" i="16"/>
  <c r="AP103" i="16"/>
  <c r="AP99" i="16"/>
  <c r="AP95" i="16"/>
  <c r="AP91" i="16"/>
  <c r="AP87" i="16"/>
  <c r="AP83" i="16"/>
  <c r="AP79" i="16"/>
  <c r="AP75" i="16"/>
  <c r="AP71" i="16"/>
  <c r="AP67" i="16"/>
  <c r="AP63" i="16"/>
  <c r="AP59" i="16"/>
  <c r="AP55" i="16"/>
  <c r="AP51" i="16"/>
  <c r="AP47" i="16"/>
  <c r="AP43" i="16"/>
  <c r="AP39" i="16"/>
  <c r="AP35" i="16"/>
  <c r="AP31" i="16"/>
  <c r="AP27" i="16"/>
  <c r="AP23" i="16"/>
  <c r="AP19" i="16"/>
  <c r="AP15" i="16"/>
  <c r="AP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P222" i="16"/>
  <c r="AP218" i="16"/>
  <c r="AP214" i="16"/>
  <c r="AP210" i="16"/>
  <c r="AP206" i="16"/>
  <c r="AP202" i="16"/>
  <c r="AP198" i="16"/>
  <c r="AP194" i="16"/>
  <c r="AP190" i="16"/>
  <c r="AP186" i="16"/>
  <c r="AP182" i="16"/>
  <c r="AP178" i="16"/>
  <c r="AP174" i="16"/>
  <c r="AP170" i="16"/>
  <c r="AP166" i="16"/>
  <c r="AP162" i="16"/>
  <c r="AP158" i="16"/>
  <c r="AP154" i="16"/>
  <c r="AP150" i="16"/>
  <c r="AP146" i="16"/>
  <c r="AP142" i="16"/>
  <c r="AP138" i="16"/>
  <c r="AP134" i="16"/>
  <c r="AP130" i="16"/>
  <c r="AP126" i="16"/>
  <c r="AP122" i="16"/>
  <c r="AP118" i="16"/>
  <c r="AP114" i="16"/>
  <c r="AP110" i="16"/>
  <c r="AP106" i="16"/>
  <c r="AP102" i="16"/>
  <c r="AP98" i="16"/>
  <c r="AP94" i="16"/>
  <c r="AP90" i="16"/>
  <c r="AP86" i="16"/>
  <c r="AP82" i="16"/>
  <c r="AP78" i="16"/>
  <c r="AP74" i="16"/>
  <c r="AP70" i="16"/>
  <c r="AP66" i="16"/>
  <c r="AP62" i="16"/>
  <c r="AP58" i="16"/>
  <c r="AP54" i="16"/>
  <c r="AP50" i="16"/>
  <c r="AP46" i="16"/>
  <c r="AP42" i="16"/>
  <c r="AP38" i="16"/>
  <c r="AP34" i="16"/>
  <c r="AP30" i="16"/>
  <c r="AP26" i="16"/>
  <c r="AP22" i="16"/>
  <c r="AP18" i="16"/>
  <c r="AP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K3" i="32" l="1"/>
  <c r="AL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683" i="61"/>
  <c r="J676" i="61"/>
  <c r="J668" i="61"/>
  <c r="J659" i="61"/>
  <c r="J647" i="61"/>
  <c r="J639" i="61"/>
  <c r="J622" i="61"/>
  <c r="J432" i="61" l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O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L3" i="30"/>
  <c r="Q747" i="61"/>
  <c r="AJ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684" i="61"/>
  <c r="J685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I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P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M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G3" i="34"/>
  <c r="AI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AK3" i="34"/>
  <c r="AH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O3" i="16"/>
  <c r="AL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M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P3" i="16"/>
  <c r="AN3" i="16"/>
  <c r="AG3" i="19"/>
  <c r="J179" i="61"/>
  <c r="J180" i="61" l="1"/>
  <c r="J711" i="61"/>
  <c r="J890" i="61" s="1"/>
  <c r="J1069" i="61" l="1"/>
  <c r="J1070" i="61" s="1"/>
  <c r="J891" i="61"/>
</calcChain>
</file>

<file path=xl/sharedStrings.xml><?xml version="1.0" encoding="utf-8"?>
<sst xmlns="http://schemas.openxmlformats.org/spreadsheetml/2006/main" count="11573" uniqueCount="2340">
  <si>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</si>
  <si>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</si>
  <si>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</si>
  <si>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</si>
  <si>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</si>
  <si>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</si>
  <si>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</si>
  <si>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</si>
  <si>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</si>
  <si>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</si>
  <si>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</si>
  <si>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</si>
  <si>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</si>
  <si>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</si>
  <si>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</si>
  <si>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</si>
  <si>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</si>
  <si>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</si>
  <si>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</si>
  <si>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</si>
  <si>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</si>
  <si>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</si>
  <si>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</si>
  <si>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</si>
  <si>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</si>
  <si>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</si>
  <si>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</si>
  <si>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</si>
  <si>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15221 เพ็ญ รพสต_บ้านด่าน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</si>
  <si>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</si>
  <si>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</si>
  <si>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</si>
  <si>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</si>
  <si>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</si>
  <si>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</si>
  <si>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</si>
  <si>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</si>
  <si>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</si>
  <si>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</si>
  <si>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</si>
  <si>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</si>
  <si>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</si>
  <si>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</si>
  <si>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</si>
  <si>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</si>
  <si>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</si>
  <si>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</si>
  <si>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</si>
  <si>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</si>
  <si>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</si>
  <si>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</si>
  <si>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</si>
  <si>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</si>
  <si>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</si>
  <si>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</si>
  <si>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</si>
  <si>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</si>
  <si>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</si>
  <si>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</si>
  <si>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</si>
  <si>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</si>
  <si>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</si>
  <si>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</si>
  <si>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</si>
  <si>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</si>
  <si>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</si>
  <si>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</si>
  <si>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</si>
  <si>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</si>
  <si>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</si>
  <si>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</si>
  <si>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</si>
  <si>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</si>
  <si>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</si>
  <si>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</si>
  <si>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</si>
  <si>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</si>
  <si>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</si>
  <si>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</si>
  <si>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</si>
  <si>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</si>
  <si>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</si>
  <si>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</si>
  <si>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</si>
  <si>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</si>
  <si>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</si>
  <si>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</si>
  <si>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</si>
  <si>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</si>
  <si>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</si>
  <si>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</si>
  <si>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</si>
  <si>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</si>
  <si>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</si>
  <si>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</si>
  <si>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</si>
  <si>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</si>
  <si>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</si>
  <si>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</si>
  <si>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</si>
  <si>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</si>
  <si>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</si>
  <si>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</si>
  <si>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</si>
  <si>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</si>
  <si>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</si>
  <si>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</si>
  <si>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</si>
  <si>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</si>
  <si>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</si>
  <si>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</si>
  <si>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</si>
  <si>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</si>
  <si>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</si>
  <si>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</si>
  <si>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</si>
  <si>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</si>
  <si>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</si>
  <si>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</si>
  <si>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</si>
  <si>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</si>
  <si>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</si>
  <si>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</si>
  <si>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</si>
  <si>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</si>
  <si>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</si>
  <si>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</si>
  <si>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</si>
  <si>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</si>
  <si>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</si>
  <si>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</si>
  <si>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</si>
  <si>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</si>
  <si>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</si>
  <si>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</si>
  <si>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</si>
  <si>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</si>
  <si>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</si>
  <si>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</si>
  <si>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</si>
  <si>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</si>
  <si>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</si>
  <si>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</si>
  <si>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</si>
  <si>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</si>
  <si>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</si>
  <si>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</si>
  <si>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</si>
  <si>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</si>
  <si>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</si>
  <si>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</si>
  <si>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</si>
  <si>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</si>
  <si>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</si>
  <si>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</si>
  <si>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</si>
  <si>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</si>
  <si>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</si>
  <si>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</si>
  <si>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</si>
  <si>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</si>
  <si>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</si>
  <si>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</si>
  <si>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</si>
  <si>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</si>
  <si>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</si>
  <si>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</si>
  <si>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</si>
  <si>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</si>
  <si>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</si>
  <si>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</si>
  <si>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</si>
  <si>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</si>
  <si>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</si>
  <si>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</si>
  <si>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</si>
  <si>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</si>
  <si>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</si>
  <si>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</si>
  <si>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</si>
  <si>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</si>
  <si>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</si>
  <si>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</si>
  <si>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</si>
  <si>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</si>
  <si>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</si>
  <si>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</si>
  <si>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</si>
  <si>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</si>
  <si>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</si>
  <si>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</si>
  <si>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</si>
  <si>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</si>
  <si>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</si>
  <si>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</si>
  <si>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</si>
  <si>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</si>
  <si>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</si>
  <si>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</si>
  <si>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</si>
  <si>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</si>
  <si>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</si>
  <si>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</si>
  <si>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</si>
  <si>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</si>
  <si>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</si>
  <si>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</si>
  <si>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</si>
  <si>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</si>
  <si>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</si>
  <si>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</si>
  <si>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</si>
  <si>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</si>
  <si>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</si>
  <si>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</si>
  <si>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</si>
  <si>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</si>
  <si>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</si>
  <si>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</si>
  <si>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</si>
  <si>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</si>
  <si>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</si>
  <si>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</si>
  <si>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</si>
  <si>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</si>
  <si>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</si>
  <si>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</si>
  <si>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</si>
  <si>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</si>
  <si>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</si>
  <si>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</si>
  <si>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</si>
  <si>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</si>
  <si>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</si>
  <si>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</si>
  <si>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</si>
  <si>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</si>
  <si>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</si>
  <si>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</si>
  <si>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</si>
  <si>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</si>
  <si>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</si>
  <si>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</si>
  <si>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</si>
  <si>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</si>
  <si>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</si>
  <si>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</si>
  <si>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</si>
  <si>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</si>
  <si>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</si>
  <si>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</si>
  <si>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</si>
  <si>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</si>
  <si>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</si>
  <si>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</si>
  <si>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</si>
  <si>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</si>
  <si>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</si>
  <si>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</si>
  <si>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</si>
  <si>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</si>
  <si>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</si>
  <si>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</si>
  <si>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</si>
  <si>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</si>
  <si>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</si>
  <si>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</si>
  <si>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</si>
  <si>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</si>
  <si>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</si>
  <si>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</si>
  <si>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</si>
  <si>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</si>
  <si>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</si>
  <si>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</si>
  <si>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</si>
  <si>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</si>
  <si>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</si>
  <si>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</si>
  <si>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</si>
  <si>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</si>
  <si>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</si>
  <si>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</si>
  <si>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</si>
  <si>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</si>
  <si>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</si>
  <si>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</si>
  <si>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</si>
  <si>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</si>
  <si>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</si>
  <si>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</si>
  <si>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</si>
  <si>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</si>
  <si>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</si>
  <si>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</si>
  <si>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</si>
  <si>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</si>
  <si>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</si>
  <si>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</si>
  <si>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</si>
  <si>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</si>
  <si>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</si>
  <si>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</si>
  <si>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</si>
  <si>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</si>
  <si>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</si>
  <si>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</si>
  <si>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</si>
  <si>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</si>
  <si>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</si>
  <si>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</si>
  <si>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</si>
  <si>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</si>
  <si>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</si>
  <si>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</si>
  <si>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</si>
  <si>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</si>
  <si>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</si>
  <si>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</si>
  <si>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</si>
  <si>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</si>
  <si>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</si>
  <si>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</si>
  <si>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</si>
  <si>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</si>
  <si>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</si>
  <si>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</si>
  <si>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</si>
  <si>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</si>
  <si>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</si>
  <si>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</si>
  <si>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</si>
  <si>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</si>
  <si>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</si>
  <si>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</si>
  <si>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</si>
  <si>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</si>
  <si>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</si>
  <si>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</si>
  <si>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</si>
  <si>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</si>
  <si>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</si>
  <si>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</si>
  <si>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</si>
  <si>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</si>
  <si>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</si>
  <si>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</si>
  <si>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</si>
  <si>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</si>
  <si>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</si>
  <si>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</si>
  <si>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</si>
  <si>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</si>
  <si>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</si>
  <si>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</si>
  <si>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</si>
  <si>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</si>
  <si>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</si>
  <si>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</si>
  <si>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</si>
  <si>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</si>
  <si>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</si>
  <si>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</si>
  <si>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</si>
  <si>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</si>
  <si>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</si>
  <si>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</si>
  <si>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</si>
  <si>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</si>
  <si>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</si>
  <si>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</si>
  <si>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</si>
  <si>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</si>
  <si>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</si>
  <si>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</si>
  <si>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</si>
  <si>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</si>
  <si>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</si>
  <si>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</si>
  <si>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</si>
  <si>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</si>
  <si>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</si>
  <si>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</si>
  <si>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</si>
  <si>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</si>
  <si>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</si>
  <si>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</si>
  <si>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</si>
  <si>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</si>
  <si>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</si>
  <si>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</si>
  <si>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</si>
  <si>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</si>
  <si>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</si>
  <si>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</si>
  <si>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</si>
  <si>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</si>
  <si>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</si>
  <si>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</si>
  <si>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</si>
  <si>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</si>
  <si>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</si>
  <si>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</si>
  <si>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</si>
  <si>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</si>
  <si>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</si>
  <si>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</si>
  <si>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</si>
  <si>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</si>
  <si>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</si>
  <si>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</si>
  <si>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</si>
  <si>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</si>
  <si>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</si>
  <si>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</si>
  <si>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</si>
  <si>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</si>
  <si>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</si>
  <si>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</si>
  <si>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</si>
  <si>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</si>
  <si>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</si>
  <si>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</si>
  <si>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</si>
  <si>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</si>
  <si>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</si>
  <si>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</si>
  <si>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</si>
  <si>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</si>
  <si>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</si>
  <si>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</si>
  <si>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</si>
  <si>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</si>
  <si>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</si>
  <si>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</si>
  <si>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</si>
  <si>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</si>
  <si>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</si>
  <si>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</si>
  <si>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</si>
  <si>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</si>
  <si>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</si>
  <si>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</si>
  <si>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</si>
  <si>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</si>
  <si>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</si>
  <si>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</si>
  <si>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</si>
  <si>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</si>
  <si>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</si>
  <si>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</si>
  <si>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</si>
  <si>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</si>
  <si>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</si>
  <si>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</si>
  <si>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</si>
  <si>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</si>
  <si>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</si>
  <si>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</si>
  <si>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</si>
  <si>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</si>
  <si>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</si>
  <si>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</si>
  <si>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</si>
  <si>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</si>
  <si>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</si>
  <si>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</si>
  <si>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</si>
  <si>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</si>
  <si>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</si>
  <si>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</si>
  <si>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</si>
  <si>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</si>
  <si>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</si>
  <si>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</si>
  <si>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</si>
  <si>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</si>
  <si>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</si>
  <si>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</si>
  <si>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</si>
  <si>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</si>
  <si>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</si>
  <si>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</si>
  <si>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</si>
  <si>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</si>
  <si>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</si>
  <si>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</si>
  <si>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</si>
  <si>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</si>
  <si>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</si>
  <si>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</si>
  <si>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</si>
  <si>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</si>
  <si>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</si>
  <si>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</si>
  <si>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</si>
  <si>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</si>
  <si>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</si>
  <si>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</si>
  <si>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</si>
  <si>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</si>
  <si>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</si>
  <si>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</si>
  <si>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</si>
  <si>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</si>
  <si>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</si>
  <si>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</si>
  <si>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</si>
  <si>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</si>
  <si>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</si>
  <si>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</si>
  <si>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</si>
  <si>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</si>
  <si>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</si>
  <si>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</si>
  <si>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</si>
  <si>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</si>
  <si>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</si>
  <si>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</si>
  <si>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</si>
  <si>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</si>
  <si>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</si>
  <si>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</si>
  <si>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</si>
  <si>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</si>
  <si>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</si>
  <si>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</si>
  <si>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</si>
  <si>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</si>
  <si>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</si>
  <si>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</si>
  <si>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</si>
  <si>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</si>
  <si>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</si>
  <si>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</si>
  <si>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</si>
  <si>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</si>
  <si>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</si>
  <si>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</si>
  <si>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</si>
  <si>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</si>
  <si>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</si>
  <si>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</si>
  <si>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</si>
  <si>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</si>
  <si>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</si>
  <si>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</si>
  <si>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</si>
  <si>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</si>
  <si>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</si>
  <si>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</si>
  <si>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</si>
  <si>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</si>
  <si>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</si>
  <si>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</si>
  <si>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</si>
  <si>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</si>
  <si>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</si>
  <si>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</si>
  <si>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</si>
  <si>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</si>
  <si>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</si>
  <si>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</si>
  <si>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</si>
  <si>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</si>
  <si>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</si>
  <si>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</si>
  <si>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</si>
  <si>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</si>
  <si>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</si>
  <si>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</si>
  <si>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</si>
  <si>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</si>
  <si>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</si>
  <si>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</si>
  <si>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</si>
  <si>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</si>
  <si>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</si>
  <si>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</si>
  <si>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</si>
  <si>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</si>
  <si>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</si>
  <si>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</si>
  <si>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</si>
  <si>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</si>
  <si>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</si>
  <si>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</si>
  <si>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</si>
  <si>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</si>
  <si>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</si>
  <si>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</si>
  <si>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</si>
  <si>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</si>
  <si>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</si>
  <si>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</si>
  <si>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</si>
  <si>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</si>
  <si>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</si>
  <si>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</si>
  <si>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</si>
  <si>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</si>
  <si>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</si>
  <si>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</si>
  <si>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</si>
  <si>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</si>
  <si>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</si>
  <si>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</si>
  <si>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</si>
  <si>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</si>
  <si>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</si>
  <si>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</si>
  <si>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</si>
  <si>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</si>
  <si>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</si>
  <si>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</si>
  <si>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</si>
  <si>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</si>
  <si>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</si>
  <si>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</si>
  <si>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</si>
  <si>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</si>
  <si>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</si>
  <si>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</si>
  <si>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</si>
  <si>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</si>
  <si>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</si>
  <si>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</si>
  <si>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</si>
  <si>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</si>
  <si>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</si>
  <si>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</si>
  <si>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</si>
  <si>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</si>
  <si>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</si>
  <si>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</si>
  <si>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</si>
  <si>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</si>
  <si>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</si>
  <si>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</si>
  <si>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</si>
  <si>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</si>
  <si>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</si>
  <si>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</si>
  <si>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</si>
  <si>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</si>
  <si>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</si>
  <si>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</si>
  <si>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</si>
  <si>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</si>
  <si>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</si>
  <si>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</si>
  <si>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</si>
  <si>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</si>
  <si>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</si>
  <si>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</si>
  <si>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</si>
  <si>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</si>
  <si>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</si>
  <si>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</si>
  <si>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</si>
  <si>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</si>
  <si>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</si>
  <si>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</si>
  <si>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</si>
  <si>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</si>
  <si>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</si>
  <si>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</si>
  <si>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</si>
  <si>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</si>
  <si>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</si>
  <si>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</si>
  <si>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</si>
  <si>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</si>
  <si>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</si>
  <si>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</si>
  <si>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</si>
  <si>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</si>
  <si>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</si>
  <si>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</si>
  <si>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</si>
  <si>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</si>
  <si>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</si>
  <si>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</si>
  <si>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</si>
  <si>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</si>
  <si>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</si>
  <si>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</si>
  <si>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</si>
  <si>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</si>
  <si>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</si>
  <si>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</si>
  <si>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</si>
  <si>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</si>
  <si>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</si>
  <si>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</si>
  <si>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</si>
  <si>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</si>
  <si>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</si>
  <si>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</si>
  <si>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</si>
  <si>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</si>
  <si>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</si>
  <si>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</si>
  <si>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</si>
  <si>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</si>
  <si>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</si>
  <si>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</si>
  <si>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</si>
  <si>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</si>
  <si>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</si>
  <si>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</si>
  <si>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</si>
  <si>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</si>
  <si>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</si>
  <si>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</si>
  <si>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</si>
  <si>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</si>
  <si>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</si>
  <si>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</si>
  <si>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</si>
  <si>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</si>
  <si>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</si>
  <si>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</si>
  <si>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</si>
  <si>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</si>
  <si>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</si>
  <si>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</si>
  <si>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</si>
  <si>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</si>
  <si>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</si>
  <si>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</si>
  <si>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</si>
  <si>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</si>
  <si>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</si>
  <si>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</si>
  <si>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</si>
  <si>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</si>
  <si>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</si>
  <si>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</si>
  <si>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</si>
  <si>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</si>
  <si>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</si>
  <si>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</si>
  <si>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</si>
  <si>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</si>
  <si>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</si>
  <si>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</si>
  <si>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</si>
  <si>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</si>
  <si>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</si>
  <si>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</si>
  <si>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</si>
  <si>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</si>
  <si>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</si>
  <si>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</si>
  <si>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</si>
  <si>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</si>
  <si>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</si>
  <si>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</si>
  <si>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</si>
  <si>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</si>
  <si>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</si>
  <si>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</si>
  <si>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</si>
  <si>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</si>
  <si>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</si>
  <si>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</si>
  <si>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</si>
  <si>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</si>
  <si>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</si>
  <si>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</si>
  <si>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</si>
  <si>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</si>
  <si>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</si>
  <si>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</si>
  <si>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</si>
  <si>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</si>
  <si>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</si>
  <si>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</si>
  <si>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</si>
  <si>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</si>
  <si>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</si>
  <si>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</si>
  <si>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</si>
  <si>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</si>
  <si>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</si>
  <si>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</si>
  <si>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</si>
  <si>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</si>
  <si>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</si>
  <si>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</si>
  <si>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</si>
  <si>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</si>
  <si>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</si>
  <si>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</si>
  <si>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</si>
  <si>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</si>
  <si>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</si>
  <si>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</si>
  <si>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</si>
  <si>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</si>
  <si>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</si>
  <si>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</si>
  <si>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</si>
  <si>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</si>
  <si>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</si>
  <si>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</si>
  <si>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</si>
  <si>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</si>
  <si>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</si>
  <si>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</si>
  <si>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</si>
  <si>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</si>
  <si>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</si>
  <si>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</si>
  <si>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</si>
  <si>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</si>
  <si>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</si>
  <si>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</si>
  <si>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</si>
  <si>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</si>
  <si>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</si>
  <si>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</si>
  <si>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</si>
  <si>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</si>
  <si>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</si>
  <si>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</si>
  <si>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</si>
  <si>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</si>
  <si>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</si>
  <si>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</si>
  <si>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</si>
  <si>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</si>
  <si>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</si>
  <si>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</si>
  <si>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</si>
  <si>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</si>
  <si>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</si>
  <si>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</si>
  <si>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</si>
  <si>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</si>
  <si>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</si>
  <si>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</si>
  <si>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</si>
  <si>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</si>
  <si>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</si>
  <si>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</si>
  <si>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</si>
  <si>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</si>
  <si>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</si>
  <si>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</si>
  <si>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</si>
  <si>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</si>
  <si>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</si>
  <si>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</si>
  <si>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</si>
  <si>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</si>
  <si>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</si>
  <si>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</si>
  <si>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</si>
  <si>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</si>
  <si>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</si>
  <si>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</si>
  <si>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</si>
  <si>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</si>
  <si>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</si>
  <si>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</si>
  <si>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</si>
  <si>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</si>
  <si>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</si>
  <si>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</si>
  <si>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</si>
  <si>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</si>
  <si>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</si>
  <si>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</si>
  <si>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</si>
  <si>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</si>
  <si>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</si>
  <si>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</si>
  <si>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</si>
  <si>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</si>
  <si>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</si>
  <si>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</si>
  <si>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</si>
  <si>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</si>
  <si>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</si>
  <si>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</si>
  <si>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</si>
  <si>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</si>
  <si>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</si>
  <si>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</si>
  <si>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</si>
  <si>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</si>
  <si>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</si>
  <si>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</si>
  <si>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</si>
  <si>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</si>
  <si>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</si>
  <si>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</si>
  <si>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</si>
  <si>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</si>
  <si>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</si>
  <si>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</si>
  <si>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</si>
  <si>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</si>
  <si>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</si>
  <si>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</si>
  <si>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</si>
  <si>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</si>
  <si>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</si>
  <si>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</si>
  <si>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</si>
  <si>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</si>
  <si>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</si>
  <si>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</si>
  <si>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</si>
  <si>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</si>
  <si>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</si>
  <si>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</si>
  <si>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</si>
  <si>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</si>
  <si>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</si>
  <si>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</si>
  <si>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</si>
  <si>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</si>
  <si>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</si>
  <si>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</si>
  <si>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</si>
  <si>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</si>
  <si>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</si>
  <si>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</si>
  <si>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</si>
  <si>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</si>
  <si>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</si>
  <si>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</si>
  <si>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</si>
  <si>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</si>
  <si>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</si>
  <si>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</si>
  <si>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</si>
  <si>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</si>
  <si>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</si>
  <si>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</si>
  <si>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</si>
  <si>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</si>
  <si>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</si>
  <si>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</si>
  <si>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</si>
  <si>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</si>
  <si>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</si>
  <si>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</si>
  <si>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</si>
  <si>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</si>
  <si>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</si>
  <si>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</si>
  <si>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</si>
  <si>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</si>
  <si>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</si>
  <si>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</si>
  <si>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</si>
  <si>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</si>
  <si>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</si>
  <si>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</si>
  <si>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</si>
  <si>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</si>
  <si>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</si>
  <si>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</si>
  <si>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</si>
  <si>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</si>
  <si>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</si>
  <si>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</si>
  <si>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</si>
  <si>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</si>
  <si>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</si>
  <si>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</si>
  <si>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</si>
  <si>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</si>
  <si>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</si>
  <si>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</si>
  <si>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</si>
  <si>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</si>
  <si>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</si>
  <si>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</si>
  <si>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</si>
  <si>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</si>
  <si>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</si>
  <si>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</si>
  <si>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</si>
  <si>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</si>
  <si>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</si>
  <si>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</si>
  <si>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</si>
  <si>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</si>
  <si>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</si>
  <si>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</si>
  <si>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</si>
  <si>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</si>
  <si>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</si>
  <si>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</si>
  <si>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</si>
  <si>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</si>
  <si>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</si>
  <si>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</si>
  <si>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</si>
  <si>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</si>
  <si>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</si>
  <si>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</si>
  <si>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</si>
  <si>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</si>
  <si>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</si>
  <si>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</si>
  <si>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</si>
  <si>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</si>
  <si>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</si>
  <si>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</si>
  <si>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</si>
  <si>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</si>
  <si>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</si>
  <si>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</si>
  <si>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</si>
  <si>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</si>
  <si>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</si>
  <si>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</si>
  <si>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</si>
  <si>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</si>
  <si>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</si>
  <si>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</si>
  <si>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</si>
  <si>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</si>
  <si>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</si>
  <si>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</si>
  <si>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</si>
  <si>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</si>
  <si>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</si>
  <si>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</si>
  <si>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</si>
  <si>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</si>
  <si>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</si>
  <si>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</si>
  <si>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</si>
  <si>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</si>
  <si>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</si>
  <si>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</si>
  <si>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</si>
  <si>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</si>
  <si>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</si>
  <si>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</si>
  <si>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</si>
  <si>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</si>
  <si>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</si>
  <si>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</si>
  <si>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</si>
  <si>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</si>
  <si>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</si>
  <si>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</si>
  <si>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</si>
  <si>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</si>
  <si>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</si>
  <si>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</si>
  <si>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</si>
  <si>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</si>
  <si>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</si>
  <si>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</si>
  <si>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</si>
  <si>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</si>
  <si>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</si>
  <si>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</si>
  <si>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</si>
  <si>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</si>
  <si>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</si>
  <si>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</si>
  <si>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</si>
  <si>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</si>
  <si>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</si>
  <si>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</si>
  <si>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</si>
  <si>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</si>
  <si>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</si>
  <si>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</si>
  <si>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</si>
  <si>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</si>
  <si>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</si>
  <si>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</si>
  <si>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</si>
  <si>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</si>
  <si>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</si>
  <si>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</si>
  <si>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</si>
  <si>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</si>
  <si>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</si>
  <si>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</si>
  <si>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</si>
  <si>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</si>
  <si>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</si>
  <si>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</si>
  <si>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</si>
  <si>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</si>
  <si>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</si>
  <si>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</si>
  <si>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</si>
  <si>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</si>
  <si>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</si>
  <si>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</si>
  <si>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</si>
  <si>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</si>
  <si>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</si>
  <si>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</si>
  <si>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</si>
  <si>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</si>
  <si>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</si>
  <si>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</si>
  <si>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</si>
  <si>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</si>
  <si>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</si>
  <si>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</si>
  <si>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</si>
  <si>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</si>
  <si>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</si>
  <si>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</si>
  <si>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</si>
  <si>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</si>
  <si>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</si>
  <si>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</si>
  <si>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</si>
  <si>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</si>
  <si>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</si>
  <si>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</si>
  <si>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</si>
  <si>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</si>
  <si>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</si>
  <si>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</si>
  <si>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</si>
  <si>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</si>
  <si>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</si>
  <si>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</si>
  <si>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</si>
  <si>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</si>
  <si>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</si>
  <si>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</si>
  <si>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</si>
  <si>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</si>
  <si>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</si>
  <si>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</si>
  <si>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</si>
  <si>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</si>
  <si>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</si>
  <si>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</si>
  <si>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</si>
  <si>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</si>
  <si>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</si>
  <si>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</si>
  <si>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</si>
  <si>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</si>
  <si>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</si>
  <si>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</si>
  <si>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</si>
  <si>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</si>
  <si>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</si>
  <si>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</si>
  <si>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</si>
  <si>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</si>
  <si>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</si>
  <si>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</si>
  <si>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</si>
  <si>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</si>
  <si>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</si>
  <si>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</si>
  <si>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</si>
  <si>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</si>
  <si>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</si>
  <si>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</si>
  <si>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</si>
  <si>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</si>
  <si>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</si>
  <si>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</si>
  <si>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</si>
  <si>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</si>
  <si>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</si>
  <si>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</si>
  <si>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</si>
  <si>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</si>
  <si>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</si>
  <si>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</si>
  <si>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</si>
  <si>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</si>
  <si>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</si>
  <si>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</si>
  <si>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</si>
  <si>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</si>
  <si>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</si>
  <si>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</si>
  <si>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</si>
  <si>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</si>
  <si>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</si>
  <si>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</si>
  <si>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</si>
  <si>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</si>
  <si>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</si>
  <si>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</si>
  <si>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</si>
  <si>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</si>
  <si>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</si>
  <si>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</si>
  <si>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</si>
  <si>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</si>
  <si>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</si>
  <si>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</si>
  <si>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</si>
  <si>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</si>
  <si>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</si>
  <si>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</si>
  <si>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</si>
  <si>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</si>
  <si>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</si>
  <si>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</si>
  <si>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</si>
  <si>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</si>
  <si>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</si>
  <si>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</si>
  <si>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</si>
  <si>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</si>
  <si>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</si>
  <si>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</si>
  <si>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</si>
  <si>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</si>
  <si>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</si>
  <si>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</si>
  <si>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</si>
  <si>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</si>
  <si>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</si>
  <si>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</si>
  <si>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</si>
  <si>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</si>
  <si>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</si>
  <si>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</si>
  <si>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</si>
  <si>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</si>
  <si>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</si>
  <si>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</si>
  <si>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</si>
  <si>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</si>
  <si>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</si>
  <si>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</si>
  <si>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</si>
  <si>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</si>
  <si>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</si>
  <si>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</si>
  <si>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</si>
  <si>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</si>
  <si>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</si>
  <si>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</si>
  <si>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</si>
  <si>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</si>
  <si>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</si>
  <si>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</si>
  <si>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</si>
  <si>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</si>
  <si>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</si>
  <si>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</si>
  <si>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</si>
  <si>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</si>
  <si>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</si>
  <si>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</si>
  <si>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</si>
  <si>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</si>
  <si>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</si>
  <si>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</si>
  <si>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</si>
  <si>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</si>
  <si>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</si>
  <si>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</si>
  <si>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</si>
  <si>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</si>
  <si>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</si>
  <si>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</si>
  <si>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</si>
  <si>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</si>
  <si>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</si>
  <si>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</si>
  <si>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</si>
  <si>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</si>
  <si>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</si>
  <si>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</si>
  <si>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</si>
  <si>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</si>
  <si>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</si>
  <si>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</si>
  <si>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</si>
  <si>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</si>
  <si>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</si>
  <si>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</si>
  <si>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</si>
  <si>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</si>
  <si>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</si>
  <si>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</si>
  <si>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</si>
  <si>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</si>
  <si>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</si>
  <si>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</si>
  <si>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</si>
  <si>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</si>
  <si>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</si>
  <si>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</si>
  <si>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</si>
  <si>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</si>
  <si>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</si>
  <si>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</si>
  <si>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</si>
  <si>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</si>
  <si>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</si>
  <si>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</si>
  <si>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</si>
  <si>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</si>
  <si>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</si>
  <si>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</si>
  <si>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</si>
  <si>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</si>
  <si>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</si>
  <si>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</si>
  <si>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</si>
  <si>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</si>
  <si>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</si>
  <si>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</si>
  <si>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</si>
  <si>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</si>
  <si>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</si>
  <si>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</si>
  <si>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</si>
  <si>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</si>
  <si>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</si>
  <si>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</si>
  <si>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</si>
  <si>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</si>
  <si>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</si>
  <si>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</si>
  <si>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</si>
  <si>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</si>
  <si>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</si>
  <si>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</si>
  <si>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</si>
  <si>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</si>
  <si>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</si>
  <si>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</si>
  <si>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</si>
  <si>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</si>
  <si>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</si>
  <si>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</si>
  <si>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</si>
  <si>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</si>
  <si>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</si>
  <si>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</si>
  <si>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</si>
  <si>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</si>
  <si>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</si>
  <si>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</si>
  <si>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</si>
  <si>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</si>
  <si>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</si>
  <si>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</si>
  <si>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</si>
  <si>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</si>
  <si>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</si>
  <si>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</si>
  <si>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</si>
  <si>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</si>
  <si>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</si>
  <si>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</si>
  <si>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</si>
  <si>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</si>
  <si>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</si>
  <si>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</si>
  <si>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</si>
  <si>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</si>
  <si>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</si>
  <si>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</si>
  <si>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</si>
  <si>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</si>
  <si>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</si>
  <si>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</si>
  <si>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</si>
  <si>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</si>
  <si>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</si>
  <si>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</si>
  <si>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</si>
  <si>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</si>
  <si>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</si>
  <si>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</si>
  <si>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</si>
  <si>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</si>
  <si>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</si>
  <si>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</si>
  <si>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</si>
  <si>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</si>
  <si>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</si>
  <si>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</si>
  <si>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</si>
  <si>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</si>
  <si>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</si>
  <si>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</si>
  <si>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</si>
  <si>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</si>
  <si>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</si>
  <si>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</si>
  <si>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</si>
  <si>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</si>
  <si>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</si>
  <si>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</si>
  <si>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</si>
  <si>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</si>
  <si>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</si>
  <si>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</si>
  <si>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</si>
  <si>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</si>
  <si>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</si>
  <si>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</si>
  <si>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</si>
  <si>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</si>
  <si>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</si>
  <si>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</si>
  <si>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</si>
  <si>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</si>
  <si>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</si>
  <si>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</si>
  <si>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</si>
  <si>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</si>
  <si>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</si>
  <si>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</si>
  <si>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</si>
  <si>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</si>
  <si>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</si>
  <si>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</si>
  <si>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</si>
  <si>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</si>
  <si>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</si>
  <si>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</si>
  <si>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</si>
  <si>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</si>
  <si>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</si>
  <si>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</si>
  <si>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</si>
  <si>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</si>
  <si>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1211000000.000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</si>
  <si>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</si>
  <si>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</si>
  <si>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</si>
  <si>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</si>
  <si>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</si>
  <si>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</si>
  <si>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</si>
  <si>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</si>
  <si>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</si>
  <si>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4206000000.000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</si>
  <si>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</si>
  <si>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</si>
  <si>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</si>
  <si>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</si>
  <si>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</si>
  <si>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</si>
  <si>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</si>
  <si>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</si>
  <si>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</si>
  <si>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</si>
  <si>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</si>
  <si>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</si>
  <si>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</si>
  <si>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</si>
  <si>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</si>
  <si>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</si>
  <si>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</si>
  <si>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</si>
  <si>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</si>
  <si>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</si>
  <si>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</si>
  <si>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1.2.7 งานระหว่างก่อสร้าง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</si>
  <si>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</si>
  <si>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</si>
  <si>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</si>
  <si>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</si>
  <si>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</si>
  <si>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</si>
  <si>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</si>
  <si>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</si>
  <si>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</si>
  <si>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4.1.5 รายได้อื่นของแผ่นดิน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</si>
  <si>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</si>
  <si>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</si>
  <si>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</si>
  <si>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</si>
  <si>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</si>
  <si>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</si>
  <si>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</si>
  <si>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</si>
  <si>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</si>
  <si>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</si>
  <si>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</si>
  <si>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</si>
  <si>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</si>
  <si>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รวมจังหวัด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</si>
  <si>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</si>
  <si>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</si>
  <si>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</si>
  <si>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</si>
  <si>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</si>
  <si>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</si>
  <si>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</si>
  <si>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</si>
  <si>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</si>
  <si>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</si>
  <si>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</si>
  <si>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</si>
  <si>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</si>
  <si>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</si>
  <si>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</si>
  <si>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</si>
  <si>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</si>
  <si>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</si>
  <si>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</si>
  <si>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</si>
  <si>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</si>
  <si>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</si>
  <si>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</si>
  <si>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</si>
  <si>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</si>
  <si>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</si>
  <si>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</si>
  <si>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</si>
  <si>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</si>
  <si>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</si>
  <si>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</si>
  <si>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</si>
  <si>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</si>
  <si>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</si>
  <si>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</si>
  <si>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</si>
  <si>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</si>
  <si>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</si>
  <si>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</si>
  <si>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</si>
  <si>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</si>
  <si>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</si>
  <si>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</si>
  <si>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</si>
  <si>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</si>
  <si>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</si>
  <si>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</si>
  <si>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</si>
  <si>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</si>
  <si>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</si>
  <si>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</si>
  <si>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</si>
  <si>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</si>
  <si>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</si>
  <si>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</si>
  <si>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</si>
  <si>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</si>
  <si>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</si>
  <si>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</si>
  <si>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</si>
  <si>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</si>
  <si>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</si>
  <si>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</si>
  <si>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</si>
  <si>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</si>
  <si>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</si>
  <si>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</si>
  <si>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</si>
  <si>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</si>
  <si>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</si>
  <si>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</si>
  <si>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</si>
  <si>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</si>
  <si>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</si>
  <si>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</si>
  <si>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</si>
  <si>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</si>
  <si>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</si>
  <si>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</si>
  <si>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</si>
  <si>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</si>
  <si>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</si>
  <si>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</si>
  <si>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</si>
  <si>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</si>
  <si>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</si>
  <si>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</si>
  <si>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</si>
  <si>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</si>
  <si>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</si>
  <si>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</si>
  <si>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</si>
  <si>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</si>
  <si>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</si>
  <si>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</si>
  <si>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</si>
  <si>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</si>
  <si>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</si>
  <si>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</si>
  <si>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</si>
  <si>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</si>
  <si>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</si>
  <si>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</si>
  <si>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</si>
  <si>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</si>
  <si>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</si>
  <si>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</si>
  <si>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</si>
  <si>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</si>
  <si>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</si>
  <si>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</si>
  <si>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</si>
  <si>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</si>
  <si>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</si>
  <si>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</si>
  <si>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</si>
  <si>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</si>
  <si>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</si>
  <si>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</si>
  <si>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</si>
  <si>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</si>
  <si>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</si>
  <si>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</si>
  <si>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</si>
  <si>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</si>
  <si>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</si>
  <si>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</si>
  <si>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</si>
  <si>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</si>
  <si>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</si>
  <si>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</si>
  <si>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</si>
  <si>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</si>
  <si>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</si>
  <si>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</si>
  <si>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</si>
  <si>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</si>
  <si>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</si>
  <si>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</si>
  <si>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</si>
  <si>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</si>
  <si>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</si>
  <si>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</si>
  <si>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</si>
  <si>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</si>
  <si>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</si>
  <si>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</si>
  <si>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</si>
  <si>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</si>
  <si>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</si>
  <si>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</si>
  <si>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4205000000.000</t>
  </si>
  <si>
    <t>4.1.4 รายรับจากการขายสินทรัพย์ของแผ่นดิน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</si>
  <si>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</si>
  <si>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</si>
  <si>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</si>
  <si>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</si>
  <si>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</si>
  <si>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</si>
  <si>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</si>
  <si>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</si>
  <si>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</si>
  <si>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</si>
  <si>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</si>
  <si>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</si>
  <si>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</si>
  <si>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</si>
  <si>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</si>
  <si>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</si>
  <si>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</si>
  <si>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</si>
  <si>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</si>
  <si>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</si>
  <si>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</si>
  <si>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</si>
  <si>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</si>
  <si>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</si>
  <si>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</si>
  <si>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</si>
  <si>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</si>
  <si>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</si>
  <si>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</si>
  <si>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</si>
  <si>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</si>
  <si>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</si>
  <si>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</si>
  <si>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</si>
  <si>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</si>
  <si>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</si>
  <si>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</si>
  <si>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</si>
  <si>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</si>
  <si>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</si>
  <si>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</si>
  <si>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</si>
  <si>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</si>
  <si>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</si>
  <si>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</si>
  <si>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</si>
  <si>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</si>
  <si>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</si>
  <si>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</si>
  <si>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</si>
  <si>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</si>
  <si>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</si>
  <si>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</si>
  <si>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</si>
  <si>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</si>
  <si>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</si>
  <si>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</si>
  <si>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</si>
  <si>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</si>
  <si>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</si>
  <si>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</si>
  <si>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</si>
  <si>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</si>
  <si>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</si>
  <si>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</si>
  <si>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</si>
  <si>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</si>
  <si>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</si>
  <si>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</si>
  <si>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</si>
  <si>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</si>
  <si>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</si>
  <si>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</si>
  <si>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</si>
  <si>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</si>
  <si>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</si>
  <si>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</si>
  <si>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</si>
  <si>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</si>
  <si>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</si>
  <si>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</si>
  <si>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</si>
  <si>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</si>
  <si>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</si>
  <si>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</si>
  <si>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</si>
  <si>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</si>
  <si>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</si>
  <si>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</si>
  <si>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</si>
  <si>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</si>
  <si>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</si>
  <si>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</si>
  <si>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</si>
  <si>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</si>
  <si>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</si>
  <si>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</si>
  <si>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</si>
  <si>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</si>
  <si>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</si>
  <si>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</si>
  <si>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</si>
  <si>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</si>
  <si>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</si>
  <si>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</si>
  <si>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</si>
  <si>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</si>
  <si>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</si>
  <si>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</si>
  <si>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</si>
  <si>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</si>
  <si>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</si>
  <si>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</si>
  <si>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</si>
  <si>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</si>
  <si>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</si>
  <si>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</si>
  <si>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</si>
  <si>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</si>
  <si>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</si>
  <si>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</si>
  <si>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</si>
  <si>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</si>
  <si>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</si>
  <si>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</si>
  <si>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</si>
  <si>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</si>
  <si>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</si>
  <si>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</si>
  <si>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</si>
  <si>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</si>
  <si>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</si>
  <si>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</si>
  <si>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</si>
  <si>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</si>
  <si>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</si>
  <si>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</si>
  <si>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</si>
  <si>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</si>
  <si>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</si>
  <si>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</si>
  <si>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</si>
  <si>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</si>
  <si>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</si>
  <si>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</si>
  <si>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</si>
  <si>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</si>
  <si>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</si>
  <si>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</si>
  <si>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</si>
  <si>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</si>
  <si>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</si>
  <si>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</si>
  <si>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</si>
  <si>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</si>
  <si>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</si>
  <si>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</si>
  <si>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</si>
  <si>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</si>
  <si>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</si>
  <si>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</si>
  <si>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</si>
  <si>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</si>
  <si>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</si>
  <si>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</si>
  <si>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</si>
  <si>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</si>
  <si>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</si>
  <si>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</si>
  <si>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</si>
  <si>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</si>
  <si>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</si>
  <si>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</si>
  <si>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</si>
  <si>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</si>
  <si>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</si>
  <si>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</si>
  <si>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</si>
  <si>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</si>
  <si>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</si>
  <si>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</si>
  <si>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</si>
  <si>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</si>
  <si>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</si>
  <si>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</si>
  <si>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</si>
  <si>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</si>
  <si>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</si>
  <si>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</si>
  <si>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</si>
  <si>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</si>
  <si>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</si>
  <si>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</si>
  <si>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</si>
  <si>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</si>
  <si>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</si>
  <si>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</si>
  <si>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</si>
  <si>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</si>
  <si>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</si>
  <si>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</si>
  <si>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</si>
  <si>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</si>
  <si>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</si>
  <si>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</si>
  <si>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</si>
  <si>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</si>
  <si>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</si>
  <si>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</si>
  <si>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</si>
  <si>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</si>
  <si>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</si>
  <si>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</si>
  <si>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</si>
  <si>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</si>
  <si>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</si>
  <si>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</si>
  <si>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</si>
  <si>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</si>
  <si>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</si>
  <si>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</si>
  <si>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</si>
  <si>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</si>
  <si>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</si>
  <si>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</si>
  <si>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</si>
  <si>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</si>
  <si>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</si>
  <si>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</si>
  <si>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</si>
  <si>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</si>
  <si>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</si>
  <si>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</si>
  <si>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</si>
  <si>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</si>
  <si>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</si>
  <si>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</si>
  <si>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</si>
  <si>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</si>
  <si>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</si>
  <si>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</si>
  <si>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</si>
  <si>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</si>
  <si>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</si>
  <si>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</si>
  <si>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</si>
  <si>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</si>
  <si>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</si>
  <si>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</si>
  <si>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</si>
  <si>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</si>
  <si>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</si>
  <si>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</si>
  <si>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</si>
  <si>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</si>
  <si>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</si>
  <si>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</si>
  <si>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</si>
  <si>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</si>
  <si>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</si>
  <si>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</si>
  <si>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</si>
  <si>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</si>
  <si>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</si>
  <si>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</si>
  <si>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</si>
  <si>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</si>
  <si>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</si>
  <si>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</si>
  <si>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4306000000.000</t>
  </si>
  <si>
    <t>5108000000.000</t>
  </si>
  <si>
    <t>4.2.4 รายรับจากการขายสินทรัพย์ของหน่วยงาน</t>
  </si>
  <si>
    <t>5.1.8 หนี้สูญและหนี้สงสัยจะสูญ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</si>
  <si>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</si>
  <si>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</si>
  <si>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</si>
  <si>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</si>
  <si>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</si>
  <si>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</si>
  <si>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</si>
  <si>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</si>
  <si>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</si>
  <si>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</si>
  <si>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</si>
  <si>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</si>
  <si>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</si>
  <si>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</si>
  <si>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</si>
  <si>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</si>
  <si>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</si>
  <si>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</si>
  <si>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</si>
  <si>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</si>
  <si>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</si>
  <si>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</si>
  <si>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</si>
  <si>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</si>
  <si>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</si>
  <si>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</si>
  <si>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</si>
  <si>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</si>
  <si>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</si>
  <si>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</si>
  <si>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</si>
  <si>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</si>
  <si>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</si>
  <si>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</si>
  <si>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</si>
  <si>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</si>
  <si>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</si>
  <si>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</si>
  <si>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</si>
  <si>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</si>
  <si>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</si>
  <si>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</si>
  <si>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</si>
  <si>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</si>
  <si>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</si>
  <si>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</si>
  <si>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</si>
  <si>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</si>
  <si>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</si>
  <si>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</si>
  <si>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</si>
  <si>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</si>
  <si>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</si>
  <si>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</si>
  <si>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</si>
  <si>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</si>
  <si>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</si>
  <si>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</si>
  <si>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</si>
  <si>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</si>
  <si>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</si>
  <si>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</si>
  <si>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</si>
  <si>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</si>
  <si>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</si>
  <si>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</si>
  <si>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</si>
  <si>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</si>
  <si>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</si>
  <si>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</si>
  <si>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</si>
  <si>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</si>
  <si>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</si>
  <si>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</si>
  <si>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</si>
  <si>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</si>
  <si>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</si>
  <si>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</si>
  <si>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</si>
  <si>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</si>
  <si>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</si>
  <si>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</si>
  <si>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</si>
  <si>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</si>
  <si>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</si>
  <si>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</si>
  <si>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</si>
  <si>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</si>
  <si>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</si>
  <si>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</si>
  <si>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</si>
  <si>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</si>
  <si>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</si>
  <si>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</si>
  <si>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</si>
  <si>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</si>
  <si>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</si>
  <si>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</si>
  <si>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</si>
  <si>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</si>
  <si>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</si>
  <si>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</si>
  <si>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</si>
  <si>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</si>
  <si>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</si>
  <si>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</si>
  <si>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</si>
  <si>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</si>
  <si>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</si>
  <si>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</si>
  <si>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</si>
  <si>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</si>
  <si>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</si>
  <si>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</si>
  <si>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</si>
  <si>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</si>
  <si>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</si>
  <si>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</si>
  <si>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</si>
  <si>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</si>
  <si>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</si>
  <si>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</si>
  <si>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</si>
  <si>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</si>
  <si>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</si>
  <si>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</si>
  <si>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</si>
  <si>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</si>
  <si>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</si>
  <si>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</si>
  <si>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</si>
  <si>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</si>
  <si>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</si>
  <si>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</si>
  <si>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</si>
  <si>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</si>
  <si>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</si>
  <si>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</si>
  <si>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</si>
  <si>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</si>
  <si>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</si>
  <si>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</si>
  <si>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</si>
  <si>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</si>
  <si>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</si>
  <si>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</si>
  <si>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</si>
  <si>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</si>
  <si>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</si>
  <si>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</si>
  <si>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</si>
  <si>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</si>
  <si>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</si>
  <si>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</si>
  <si>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</si>
  <si>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</si>
  <si>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</si>
  <si>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</si>
  <si>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</si>
  <si>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</si>
  <si>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</si>
  <si>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</si>
  <si>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</si>
  <si>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</si>
  <si>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</si>
  <si>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</si>
  <si>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</si>
  <si>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</si>
  <si>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</si>
  <si>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</si>
  <si>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</si>
  <si>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</si>
  <si>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</si>
  <si>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</si>
  <si>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</si>
  <si>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</si>
  <si>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</si>
  <si>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</si>
  <si>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</si>
  <si>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</si>
  <si>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</si>
  <si>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</si>
  <si>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</si>
  <si>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</si>
  <si>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</si>
  <si>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</si>
  <si>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</si>
  <si>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</si>
  <si>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</si>
  <si>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</si>
  <si>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</si>
  <si>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</si>
  <si>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</si>
  <si>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</si>
  <si>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</si>
  <si>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</si>
  <si>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</si>
  <si>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</si>
  <si>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</si>
  <si>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</si>
  <si>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</si>
  <si>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</si>
  <si>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</si>
  <si>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</si>
  <si>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</si>
  <si>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</si>
  <si>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</si>
  <si>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</si>
  <si>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</si>
  <si>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</si>
  <si>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</si>
  <si>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</si>
  <si>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</si>
  <si>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</si>
  <si>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1.2.3 ที่ดิน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</si>
  <si>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</si>
  <si>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</si>
  <si>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</si>
  <si>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</si>
  <si>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</si>
  <si>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</si>
  <si>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</si>
  <si>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</si>
  <si>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</si>
  <si>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</si>
  <si>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</si>
  <si>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</si>
  <si>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</si>
  <si>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</si>
  <si>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</si>
  <si>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</si>
  <si>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</si>
  <si>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</si>
  <si>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</si>
  <si>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</si>
  <si>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</si>
  <si>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</si>
  <si>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</si>
  <si>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</si>
  <si>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</si>
  <si>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</si>
  <si>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</si>
  <si>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</si>
  <si>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</si>
  <si>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</si>
  <si>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</si>
  <si>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</si>
  <si>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</si>
  <si>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</si>
  <si>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</si>
  <si>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</si>
  <si>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</si>
  <si>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</si>
  <si>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</si>
  <si>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</si>
  <si>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</si>
  <si>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</si>
  <si>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</si>
  <si>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</si>
  <si>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</si>
  <si>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</si>
  <si>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</si>
  <si>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</si>
  <si>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</si>
  <si>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</si>
  <si>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</si>
  <si>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</si>
  <si>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</si>
  <si>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</si>
  <si>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</si>
  <si>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</si>
  <si>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</si>
  <si>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</si>
  <si>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</si>
  <si>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</si>
  <si>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</si>
  <si>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</si>
  <si>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</si>
  <si>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</si>
  <si>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</si>
  <si>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</si>
  <si>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</si>
  <si>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</si>
  <si>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</si>
  <si>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</si>
  <si>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</si>
  <si>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</si>
  <si>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</si>
  <si>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</si>
  <si>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</si>
  <si>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</si>
  <si>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</si>
  <si>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</si>
  <si>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</si>
  <si>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</si>
  <si>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</si>
  <si>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</si>
  <si>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</si>
  <si>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</si>
  <si>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</si>
  <si>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</si>
  <si>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</si>
  <si>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</si>
  <si>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</si>
  <si>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</si>
  <si>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</si>
  <si>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</si>
  <si>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</si>
  <si>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</si>
  <si>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</si>
  <si>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</si>
  <si>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</si>
  <si>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</si>
  <si>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</si>
  <si>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</si>
  <si>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</si>
  <si>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</si>
  <si>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</si>
  <si>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</si>
  <si>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</si>
  <si>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</si>
  <si>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</si>
  <si>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</si>
  <si>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</si>
  <si>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</si>
  <si>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</si>
  <si>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</si>
  <si>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</si>
  <si>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</si>
  <si>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</si>
  <si>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</si>
  <si>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</si>
  <si>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</si>
  <si>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</si>
  <si>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</si>
  <si>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</si>
  <si>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</si>
  <si>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</si>
  <si>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</si>
  <si>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</si>
  <si>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</si>
  <si>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</si>
  <si>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</si>
  <si>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</si>
  <si>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</si>
  <si>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</si>
  <si>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</si>
  <si>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</si>
  <si>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</si>
  <si>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</si>
  <si>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</si>
  <si>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</si>
  <si>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</si>
  <si>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</si>
  <si>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</si>
  <si>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</si>
  <si>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</si>
  <si>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</si>
  <si>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</si>
  <si>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</si>
  <si>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</si>
  <si>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</si>
  <si>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</si>
  <si>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</si>
  <si>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</si>
  <si>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</si>
  <si>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</si>
  <si>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</si>
  <si>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</si>
  <si>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</si>
  <si>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</si>
  <si>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</si>
  <si>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</si>
  <si>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</si>
  <si>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</si>
  <si>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</si>
  <si>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</si>
  <si>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</si>
  <si>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</si>
  <si>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</si>
  <si>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</si>
  <si>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</si>
  <si>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</si>
  <si>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</si>
  <si>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</si>
  <si>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</si>
  <si>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</si>
  <si>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</si>
  <si>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</si>
  <si>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</si>
  <si>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</si>
  <si>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</si>
  <si>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</si>
  <si>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</si>
  <si>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</si>
  <si>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</si>
  <si>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</si>
  <si>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</si>
  <si>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</si>
  <si>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</si>
  <si>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</si>
  <si>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</si>
  <si>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</si>
  <si>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</si>
  <si>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</si>
  <si>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</si>
  <si>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</si>
  <si>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</si>
  <si>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</si>
  <si>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</si>
  <si>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</si>
  <si>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</si>
  <si>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</si>
  <si>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</si>
  <si>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สำหรับเดือน มีนาคม 2563  ปีงบประมาณ 2563  (ข้อมูล ณ วันที่ 26 เมษายน 2563  เวลา 08.20 น.)</t>
  </si>
  <si>
    <t xml:space="preserve">                                                    สำหรับเดือน มีนาคม 2563  ปีงบประมาณ 2563  (ข้อมูล ณ วันที่ 26 เมษายน 2563  เวลา 08.20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</si>
</sst>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sz val="1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54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0" fontId="0" fillId="0" borderId="0" xfId="0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2" fontId="17" fillId="2" borderId="3" xfId="1" applyNumberFormat="1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10" fillId="23" borderId="0" xfId="1" applyFont="1" applyFill="1"/>
    <xf numFmtId="43" fontId="5" fillId="7" borderId="3" xfId="1" applyFont="1" applyFill="1" applyBorder="1" applyAlignment="1">
      <alignment horizontal="center"/>
    </xf>
    <xf numFmtId="43" fontId="1" fillId="0" borderId="0" xfId="1" applyFont="1" applyFill="1"/>
    <xf numFmtId="43" fontId="0" fillId="0" borderId="0" xfId="1" applyFont="1" applyFill="1"/>
    <xf numFmtId="43" fontId="0" fillId="0" borderId="0" xfId="0" applyNumberFormat="1" applyFill="1"/>
    <xf numFmtId="43" fontId="11" fillId="0" borderId="0" xfId="0" applyNumberFormat="1" applyFont="1" applyFill="1"/>
    <xf numFmtId="43" fontId="0" fillId="0" borderId="0" xfId="1" applyFont="1" applyFill="1" applyAlignment="1">
      <alignment horizontal="left"/>
    </xf>
    <xf numFmtId="43" fontId="1" fillId="0" borderId="0" xfId="0" applyNumberFormat="1" applyFont="1" applyFill="1"/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4" borderId="0" xfId="1" applyFont="1" applyFill="1" applyAlignment="1">
      <alignment horizontal="center"/>
    </xf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2" fontId="11" fillId="7" borderId="0" xfId="1" applyNumberFormat="1" applyFont="1" applyFill="1"/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0" fontId="21" fillId="0" borderId="3" xfId="0" applyFont="1" applyBorder="1"/>
    <xf numFmtId="187" fontId="11" fillId="22" borderId="0" xfId="1" applyNumberFormat="1" applyFont="1" applyFill="1"/>
    <xf numFmtId="0" fontId="21" fillId="22" borderId="3" xfId="0" applyFont="1" applyFill="1" applyBorder="1"/>
    <xf numFmtId="43" fontId="11" fillId="22" borderId="0" xfId="1" applyFont="1" applyFill="1"/>
    <xf numFmtId="0" fontId="21" fillId="4" borderId="3" xfId="0" applyFont="1" applyFill="1" applyBorder="1"/>
    <xf numFmtId="2" fontId="10" fillId="0" borderId="0" xfId="0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7" fillId="19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43" fontId="16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มีนาคม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3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81286416"/>
        <c:axId val="-1036295968"/>
      </c:barChart>
      <c:catAx>
        <c:axId val="-98128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1036295968"/>
        <c:crosses val="autoZero"/>
        <c:auto val="1"/>
        <c:lblAlgn val="ctr"/>
        <c:lblOffset val="100"/>
        <c:noMultiLvlLbl val="0"/>
      </c:catAx>
      <c:valAx>
        <c:axId val="-1036295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9812864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0" zoomScaleNormal="80" workbookViewId="0">
      <selection activeCell="Z1" sqref="A1:Z1048576"/>
    </sheetView>
  </sheetViews>
  <sheetFormatPr defaultColWidth="27.375" defaultRowHeight="14.25" x14ac:dyDescent="0.2"/>
  <cols>
    <col min="1" max="1" width="27.375" style="251"/>
    <col min="2" max="4" width="27.375" style="244"/>
    <col min="5" max="7" width="27.375" style="251"/>
    <col min="8" max="11" width="27.375" style="245"/>
    <col min="12" max="15" width="27.375" style="251"/>
    <col min="16" max="20" width="27.375" style="40"/>
    <col min="21" max="26" width="27.375" style="246"/>
    <col min="27" max="16384" width="27.375" style="251"/>
  </cols>
  <sheetData>
    <row r="1" spans="1:26" x14ac:dyDescent="0.2">
      <c r="A1" s="251" t="s">
        <v>1433</v>
      </c>
      <c r="B1" s="244" t="s">
        <v>1434</v>
      </c>
      <c r="C1" s="244" t="s">
        <v>1435</v>
      </c>
      <c r="D1" s="244" t="s">
        <v>1436</v>
      </c>
      <c r="E1" s="251" t="s">
        <v>1438</v>
      </c>
      <c r="F1" s="251" t="s">
        <v>1439</v>
      </c>
      <c r="G1" s="251" t="s">
        <v>1440</v>
      </c>
      <c r="H1" s="245" t="s">
        <v>1442</v>
      </c>
      <c r="I1" s="245" t="s">
        <v>1443</v>
      </c>
      <c r="J1" s="245" t="s">
        <v>1444</v>
      </c>
      <c r="K1" s="245" t="s">
        <v>1445</v>
      </c>
      <c r="L1" s="251" t="s">
        <v>1446</v>
      </c>
      <c r="M1" s="251" t="s">
        <v>1447</v>
      </c>
      <c r="N1" s="251" t="s">
        <v>1448</v>
      </c>
      <c r="O1" s="251" t="s">
        <v>1449</v>
      </c>
      <c r="P1" s="40" t="s">
        <v>1452</v>
      </c>
      <c r="Q1" s="40" t="s">
        <v>1453</v>
      </c>
      <c r="R1" s="40" t="s">
        <v>1454</v>
      </c>
      <c r="S1" s="40" t="s">
        <v>1455</v>
      </c>
      <c r="T1" s="40" t="s">
        <v>1456</v>
      </c>
      <c r="U1" s="246" t="s">
        <v>1457</v>
      </c>
      <c r="V1" s="246" t="s">
        <v>1458</v>
      </c>
      <c r="W1" s="246" t="s">
        <v>1459</v>
      </c>
      <c r="X1" s="246" t="s">
        <v>1460</v>
      </c>
      <c r="Y1" s="246" t="s">
        <v>1461</v>
      </c>
      <c r="Z1" s="246" t="s">
        <v>1464</v>
      </c>
    </row>
    <row r="2" spans="1:26" x14ac:dyDescent="0.2">
      <c r="A2" s="251" t="s">
        <v>1465</v>
      </c>
      <c r="B2" s="244" t="s">
        <v>1466</v>
      </c>
      <c r="C2" s="244" t="s">
        <v>1467</v>
      </c>
      <c r="D2" s="244" t="s">
        <v>1468</v>
      </c>
      <c r="E2" s="251" t="s">
        <v>1470</v>
      </c>
      <c r="F2" s="251" t="s">
        <v>1471</v>
      </c>
      <c r="G2" s="251" t="s">
        <v>1472</v>
      </c>
      <c r="H2" s="245" t="s">
        <v>1474</v>
      </c>
      <c r="I2" s="245" t="s">
        <v>1475</v>
      </c>
      <c r="J2" s="245" t="s">
        <v>1476</v>
      </c>
      <c r="K2" s="245" t="s">
        <v>1477</v>
      </c>
      <c r="L2" s="251" t="s">
        <v>1478</v>
      </c>
      <c r="M2" s="251" t="s">
        <v>1479</v>
      </c>
      <c r="N2" s="251" t="s">
        <v>1480</v>
      </c>
      <c r="O2" s="251" t="s">
        <v>1481</v>
      </c>
      <c r="P2" s="40" t="s">
        <v>1484</v>
      </c>
      <c r="Q2" s="40" t="s">
        <v>1485</v>
      </c>
      <c r="R2" s="40" t="s">
        <v>1486</v>
      </c>
      <c r="S2" s="40" t="s">
        <v>1487</v>
      </c>
      <c r="T2" s="40" t="s">
        <v>1488</v>
      </c>
      <c r="U2" s="246" t="s">
        <v>1489</v>
      </c>
      <c r="V2" s="246" t="s">
        <v>1490</v>
      </c>
      <c r="W2" s="246" t="s">
        <v>1491</v>
      </c>
      <c r="X2" s="246" t="s">
        <v>1492</v>
      </c>
      <c r="Y2" s="246" t="s">
        <v>1493</v>
      </c>
      <c r="Z2" s="246" t="s">
        <v>1496</v>
      </c>
    </row>
    <row r="3" spans="1:26" x14ac:dyDescent="0.2">
      <c r="A3" s="251" t="s">
        <v>1497</v>
      </c>
      <c r="B3" s="244">
        <v>37557903.359999999</v>
      </c>
      <c r="C3" s="244">
        <v>1170019.3999999999</v>
      </c>
      <c r="D3" s="244">
        <v>3610490.1</v>
      </c>
      <c r="E3" s="251">
        <v>66643637.840000004</v>
      </c>
      <c r="F3" s="251">
        <v>27105721.52</v>
      </c>
      <c r="G3" s="251">
        <v>74001</v>
      </c>
      <c r="H3" s="245">
        <v>703617</v>
      </c>
      <c r="I3" s="245">
        <v>1450731.37</v>
      </c>
      <c r="J3" s="245">
        <v>14769249.140000001</v>
      </c>
      <c r="K3" s="245">
        <v>1080287.17</v>
      </c>
      <c r="L3" s="251">
        <v>83909</v>
      </c>
      <c r="M3" s="251">
        <v>-13766216.32</v>
      </c>
      <c r="N3" s="251">
        <v>7973162.0800000001</v>
      </c>
      <c r="O3" s="251">
        <v>141362601.53</v>
      </c>
      <c r="P3" s="40">
        <v>56003623.939999998</v>
      </c>
      <c r="Q3" s="40">
        <v>1470142</v>
      </c>
      <c r="R3" s="40">
        <v>48452.22</v>
      </c>
      <c r="S3" s="40">
        <v>29136911.420000002</v>
      </c>
      <c r="T3" s="40">
        <v>2004491</v>
      </c>
      <c r="U3" s="246">
        <v>47249075.759999998</v>
      </c>
      <c r="V3" s="246">
        <v>214377.25</v>
      </c>
      <c r="W3" s="246">
        <v>158246</v>
      </c>
      <c r="X3" s="246">
        <v>32011115.300000001</v>
      </c>
      <c r="Y3" s="246">
        <v>8540748.4499999993</v>
      </c>
      <c r="Z3" s="246">
        <v>332430</v>
      </c>
    </row>
    <row r="7" spans="1:26" x14ac:dyDescent="0.2">
      <c r="A7" s="251" t="s">
        <v>2051</v>
      </c>
      <c r="B7" s="244">
        <v>41889.379999999997</v>
      </c>
      <c r="D7" s="244">
        <v>3640</v>
      </c>
      <c r="E7" s="251">
        <v>2764334.16</v>
      </c>
      <c r="F7" s="251">
        <v>27246.49</v>
      </c>
      <c r="K7" s="245">
        <v>8480</v>
      </c>
      <c r="N7" s="251">
        <v>2093067.41</v>
      </c>
      <c r="O7" s="251">
        <v>840540.25</v>
      </c>
      <c r="R7" s="40">
        <v>64.64</v>
      </c>
      <c r="S7" s="40">
        <v>2907730</v>
      </c>
      <c r="T7" s="40">
        <v>30620</v>
      </c>
      <c r="U7" s="246">
        <v>2920230</v>
      </c>
      <c r="X7" s="246">
        <v>9370</v>
      </c>
      <c r="Y7" s="246">
        <v>99462.27</v>
      </c>
      <c r="Z7" s="246">
        <v>14330</v>
      </c>
    </row>
    <row r="8" spans="1:26" x14ac:dyDescent="0.2">
      <c r="A8" s="251" t="s">
        <v>2052</v>
      </c>
      <c r="B8" s="244">
        <v>38804.199999999997</v>
      </c>
      <c r="E8" s="251">
        <v>583210.72</v>
      </c>
      <c r="F8" s="251">
        <v>3</v>
      </c>
      <c r="J8" s="245">
        <v>13200</v>
      </c>
      <c r="O8" s="251">
        <v>2129382.7599999998</v>
      </c>
      <c r="R8" s="40">
        <v>594.20000000000005</v>
      </c>
      <c r="S8" s="40">
        <v>433920</v>
      </c>
      <c r="T8" s="40">
        <v>149240</v>
      </c>
      <c r="U8" s="246">
        <v>535724</v>
      </c>
      <c r="V8" s="246">
        <v>7380.45</v>
      </c>
      <c r="X8" s="246">
        <v>149955</v>
      </c>
      <c r="Y8" s="246">
        <v>48519.96</v>
      </c>
    </row>
    <row r="9" spans="1:26" x14ac:dyDescent="0.2">
      <c r="A9" s="251" t="s">
        <v>2053</v>
      </c>
      <c r="B9" s="244">
        <v>5120</v>
      </c>
      <c r="E9" s="251">
        <v>3523566.68</v>
      </c>
      <c r="F9" s="251">
        <v>70956.98</v>
      </c>
      <c r="J9" s="245">
        <v>5120</v>
      </c>
      <c r="K9" s="245">
        <v>27600</v>
      </c>
      <c r="N9" s="251">
        <v>274190.15999999997</v>
      </c>
      <c r="P9" s="40">
        <v>4880</v>
      </c>
      <c r="S9" s="40">
        <v>789485.76</v>
      </c>
      <c r="T9" s="40">
        <v>154318</v>
      </c>
      <c r="U9" s="246">
        <v>791105.76</v>
      </c>
      <c r="W9" s="246">
        <v>8598</v>
      </c>
      <c r="X9" s="246">
        <v>100894.95</v>
      </c>
      <c r="Y9" s="246">
        <v>19350.7</v>
      </c>
    </row>
    <row r="10" spans="1:26" x14ac:dyDescent="0.2">
      <c r="A10" s="251" t="s">
        <v>179</v>
      </c>
      <c r="B10" s="244">
        <v>586240.14</v>
      </c>
      <c r="C10" s="244">
        <v>34261</v>
      </c>
      <c r="D10" s="244">
        <v>73740.55</v>
      </c>
      <c r="E10" s="251">
        <v>301893.34000000003</v>
      </c>
      <c r="F10" s="251">
        <v>11325.15</v>
      </c>
      <c r="I10" s="245">
        <v>38928.29</v>
      </c>
      <c r="J10" s="245">
        <v>122038</v>
      </c>
      <c r="K10" s="245">
        <v>34.11</v>
      </c>
      <c r="N10" s="251">
        <v>-1256389.6399999999</v>
      </c>
      <c r="O10" s="251">
        <v>2551683.71</v>
      </c>
      <c r="P10" s="40">
        <v>1255032.31</v>
      </c>
      <c r="R10" s="40">
        <v>1649.43</v>
      </c>
      <c r="S10" s="40">
        <v>615565.80000000005</v>
      </c>
      <c r="T10" s="40">
        <v>18000</v>
      </c>
      <c r="U10" s="246">
        <v>1180945.8</v>
      </c>
      <c r="X10" s="246">
        <v>854788.47</v>
      </c>
      <c r="Y10" s="246">
        <v>171636.56</v>
      </c>
      <c r="Z10" s="246">
        <v>50900</v>
      </c>
    </row>
    <row r="11" spans="1:26" x14ac:dyDescent="0.2">
      <c r="A11" s="252" t="s">
        <v>181</v>
      </c>
      <c r="B11" s="244">
        <v>48179.53</v>
      </c>
      <c r="C11" s="244">
        <v>0</v>
      </c>
      <c r="D11" s="244">
        <v>157972.26</v>
      </c>
      <c r="E11" s="251">
        <v>1302999.03</v>
      </c>
      <c r="F11" s="251">
        <v>414267.87</v>
      </c>
      <c r="I11" s="245">
        <v>47558.9</v>
      </c>
      <c r="J11" s="245">
        <v>200000</v>
      </c>
      <c r="K11" s="245">
        <v>732.77</v>
      </c>
      <c r="N11" s="251">
        <v>-150979.37</v>
      </c>
      <c r="O11" s="251">
        <v>2241809.08</v>
      </c>
      <c r="P11" s="40">
        <v>644020.34</v>
      </c>
      <c r="R11" s="40">
        <v>475.84</v>
      </c>
      <c r="S11" s="40">
        <v>354050</v>
      </c>
      <c r="U11" s="246">
        <v>792537</v>
      </c>
      <c r="V11" s="246">
        <v>34024</v>
      </c>
      <c r="X11" s="246">
        <v>390958.58</v>
      </c>
      <c r="Y11" s="246">
        <v>179835.29</v>
      </c>
    </row>
    <row r="12" spans="1:26" x14ac:dyDescent="0.2">
      <c r="A12" s="251" t="s">
        <v>183</v>
      </c>
      <c r="B12" s="244">
        <v>652345.80000000005</v>
      </c>
      <c r="C12" s="244">
        <v>0</v>
      </c>
      <c r="D12" s="244">
        <v>62033.45</v>
      </c>
      <c r="E12" s="251">
        <v>725244.85</v>
      </c>
      <c r="F12" s="251">
        <v>707478.12</v>
      </c>
      <c r="H12" s="245">
        <v>460000</v>
      </c>
      <c r="I12" s="245">
        <v>29489.99</v>
      </c>
      <c r="K12" s="245">
        <v>228.04</v>
      </c>
      <c r="N12" s="251">
        <v>1683122.51</v>
      </c>
      <c r="O12" s="251">
        <v>1390481.55</v>
      </c>
      <c r="P12" s="40">
        <v>1092918.51</v>
      </c>
      <c r="R12" s="40">
        <v>2234.21</v>
      </c>
      <c r="S12" s="40">
        <v>322980</v>
      </c>
      <c r="T12" s="40">
        <v>2500</v>
      </c>
      <c r="U12" s="246">
        <v>1124790</v>
      </c>
      <c r="V12" s="246">
        <v>18485</v>
      </c>
      <c r="W12" s="246">
        <v>44815</v>
      </c>
      <c r="X12" s="246">
        <v>1493458.35</v>
      </c>
      <c r="Y12" s="246">
        <v>130247.24</v>
      </c>
    </row>
    <row r="13" spans="1:26" x14ac:dyDescent="0.2">
      <c r="A13" s="251" t="s">
        <v>185</v>
      </c>
      <c r="B13" s="244">
        <v>597434.75</v>
      </c>
      <c r="C13" s="244">
        <v>0</v>
      </c>
      <c r="D13" s="244">
        <v>50482.04</v>
      </c>
      <c r="E13" s="251">
        <v>509126.79</v>
      </c>
      <c r="F13" s="251">
        <v>629125.44999999995</v>
      </c>
      <c r="H13" s="245">
        <v>0</v>
      </c>
      <c r="I13" s="245">
        <v>74635</v>
      </c>
      <c r="J13" s="245">
        <v>329136</v>
      </c>
      <c r="K13" s="245">
        <v>239.57</v>
      </c>
      <c r="N13" s="251">
        <v>352535</v>
      </c>
      <c r="O13" s="251">
        <v>1997230.39</v>
      </c>
      <c r="P13" s="40">
        <v>255780.37</v>
      </c>
      <c r="R13" s="40">
        <v>1537.9</v>
      </c>
      <c r="S13" s="40">
        <v>355489.2</v>
      </c>
      <c r="U13" s="246">
        <v>643079.19999999995</v>
      </c>
      <c r="X13" s="246">
        <v>694121.24</v>
      </c>
      <c r="Y13" s="246">
        <v>245036.77</v>
      </c>
    </row>
    <row r="14" spans="1:26" x14ac:dyDescent="0.2">
      <c r="A14" s="251" t="s">
        <v>187</v>
      </c>
      <c r="B14" s="244">
        <v>701564.54</v>
      </c>
      <c r="C14" s="244">
        <v>53400</v>
      </c>
      <c r="D14" s="244">
        <v>74744.28</v>
      </c>
      <c r="E14" s="251">
        <v>766110.62</v>
      </c>
      <c r="F14" s="251">
        <v>341650.16</v>
      </c>
      <c r="H14" s="245">
        <v>0</v>
      </c>
      <c r="I14" s="245">
        <v>18735</v>
      </c>
      <c r="J14" s="245">
        <v>332898</v>
      </c>
      <c r="K14" s="245">
        <v>335.42</v>
      </c>
      <c r="L14" s="251">
        <v>38750</v>
      </c>
      <c r="N14" s="251">
        <v>1132999.81</v>
      </c>
      <c r="O14" s="251">
        <v>2502473.91</v>
      </c>
      <c r="P14" s="40">
        <v>474074.47</v>
      </c>
      <c r="R14" s="40">
        <v>1275.4100000000001</v>
      </c>
      <c r="S14" s="40">
        <v>693020</v>
      </c>
      <c r="U14" s="246">
        <v>1078640</v>
      </c>
      <c r="X14" s="246">
        <v>532439.26</v>
      </c>
      <c r="Y14" s="246">
        <v>159992.35999999999</v>
      </c>
    </row>
    <row r="15" spans="1:26" x14ac:dyDescent="0.2">
      <c r="A15" s="251" t="s">
        <v>189</v>
      </c>
      <c r="B15" s="244">
        <v>442285.47</v>
      </c>
      <c r="C15" s="244">
        <v>23503</v>
      </c>
      <c r="D15" s="244">
        <v>176261.35</v>
      </c>
      <c r="E15" s="251">
        <v>474142.93</v>
      </c>
      <c r="F15" s="251">
        <v>368593.78</v>
      </c>
      <c r="I15" s="245">
        <v>14990.33</v>
      </c>
      <c r="J15" s="245">
        <v>251388</v>
      </c>
      <c r="K15" s="245">
        <v>19900</v>
      </c>
      <c r="N15" s="251">
        <v>-1035693.9</v>
      </c>
      <c r="O15" s="251">
        <v>2525004.41</v>
      </c>
      <c r="P15" s="40">
        <v>639558.14</v>
      </c>
      <c r="R15" s="40">
        <v>680.03</v>
      </c>
      <c r="S15" s="40">
        <v>685499.3</v>
      </c>
      <c r="T15" s="40">
        <v>30000</v>
      </c>
      <c r="U15" s="246">
        <v>965580.3</v>
      </c>
      <c r="X15" s="246">
        <v>432352.1</v>
      </c>
      <c r="Y15" s="246">
        <v>218632.38</v>
      </c>
    </row>
    <row r="16" spans="1:26" x14ac:dyDescent="0.2">
      <c r="A16" s="251" t="s">
        <v>191</v>
      </c>
      <c r="B16" s="244">
        <v>180343.69</v>
      </c>
      <c r="C16" s="244">
        <v>0</v>
      </c>
      <c r="D16" s="244">
        <v>63407.62</v>
      </c>
      <c r="E16" s="251">
        <v>297878.55</v>
      </c>
      <c r="F16" s="251">
        <v>716983.01</v>
      </c>
      <c r="I16" s="245">
        <v>11700</v>
      </c>
      <c r="J16" s="245">
        <v>60000</v>
      </c>
      <c r="N16" s="251">
        <v>-3272095.47</v>
      </c>
      <c r="O16" s="251">
        <v>4613167.97</v>
      </c>
      <c r="P16" s="40">
        <v>733793.04</v>
      </c>
      <c r="R16" s="40">
        <v>614.85</v>
      </c>
      <c r="S16" s="40">
        <v>376842</v>
      </c>
      <c r="T16" s="40">
        <v>9000</v>
      </c>
      <c r="U16" s="246">
        <v>559422</v>
      </c>
      <c r="W16" s="246">
        <v>9730</v>
      </c>
      <c r="X16" s="246">
        <v>566727.1</v>
      </c>
      <c r="Y16" s="246">
        <v>98220.42</v>
      </c>
    </row>
    <row r="17" spans="1:25" x14ac:dyDescent="0.2">
      <c r="A17" s="251" t="s">
        <v>193</v>
      </c>
      <c r="B17" s="244">
        <v>36174.959999999999</v>
      </c>
      <c r="C17" s="244">
        <v>29024</v>
      </c>
      <c r="D17" s="244">
        <v>126895.22</v>
      </c>
      <c r="E17" s="251">
        <v>1801235.14</v>
      </c>
      <c r="F17" s="251">
        <v>763065.39</v>
      </c>
      <c r="I17" s="245">
        <v>11700</v>
      </c>
      <c r="J17" s="245">
        <v>199920</v>
      </c>
      <c r="M17" s="251">
        <v>-1001238.62</v>
      </c>
      <c r="N17" s="251">
        <v>930289.08</v>
      </c>
      <c r="O17" s="251">
        <v>2841083.43</v>
      </c>
      <c r="P17" s="40">
        <v>528833.78</v>
      </c>
      <c r="R17" s="40">
        <v>362.3</v>
      </c>
      <c r="S17" s="40">
        <v>440540</v>
      </c>
      <c r="U17" s="246">
        <v>739140</v>
      </c>
      <c r="X17" s="246">
        <v>373900.16</v>
      </c>
      <c r="Y17" s="246">
        <v>74093.100000000006</v>
      </c>
    </row>
    <row r="18" spans="1:25" x14ac:dyDescent="0.2">
      <c r="A18" s="251" t="s">
        <v>195</v>
      </c>
      <c r="B18" s="244">
        <v>251324.56</v>
      </c>
      <c r="C18" s="244">
        <v>0</v>
      </c>
      <c r="D18" s="244">
        <v>48804.07</v>
      </c>
      <c r="E18" s="251">
        <v>2727305.16</v>
      </c>
      <c r="F18" s="251">
        <v>199568.19</v>
      </c>
      <c r="H18" s="245">
        <v>55710</v>
      </c>
      <c r="I18" s="245">
        <v>8550</v>
      </c>
      <c r="N18" s="251">
        <v>2818559.99</v>
      </c>
      <c r="O18" s="251">
        <v>675062.61</v>
      </c>
      <c r="P18" s="40">
        <v>353038.33</v>
      </c>
      <c r="Q18" s="40">
        <v>114950</v>
      </c>
      <c r="R18" s="40">
        <v>806.96</v>
      </c>
      <c r="S18" s="40">
        <v>398358</v>
      </c>
      <c r="T18" s="40">
        <v>42000</v>
      </c>
      <c r="U18" s="246">
        <v>591038</v>
      </c>
      <c r="X18" s="246">
        <v>366883.89</v>
      </c>
      <c r="Y18" s="246">
        <v>151269.01999999999</v>
      </c>
    </row>
    <row r="19" spans="1:25" x14ac:dyDescent="0.2">
      <c r="A19" s="251" t="s">
        <v>197</v>
      </c>
      <c r="B19" s="244">
        <v>49011.64</v>
      </c>
      <c r="C19" s="244">
        <v>93600</v>
      </c>
      <c r="D19" s="244">
        <v>88709.03</v>
      </c>
      <c r="E19" s="251">
        <v>260820.02</v>
      </c>
      <c r="F19" s="251">
        <v>538341.87</v>
      </c>
      <c r="I19" s="245">
        <v>11265</v>
      </c>
      <c r="J19" s="245">
        <v>638180</v>
      </c>
      <c r="K19" s="245">
        <v>5265.02</v>
      </c>
      <c r="O19" s="251">
        <v>1767990.24</v>
      </c>
      <c r="P19" s="40">
        <v>558222.18999999994</v>
      </c>
      <c r="S19" s="40">
        <v>522200</v>
      </c>
      <c r="U19" s="246">
        <v>749000</v>
      </c>
      <c r="X19" s="246">
        <v>557587.27</v>
      </c>
      <c r="Y19" s="246">
        <v>111219.3</v>
      </c>
    </row>
    <row r="20" spans="1:25" x14ac:dyDescent="0.2">
      <c r="A20" s="251" t="s">
        <v>199</v>
      </c>
      <c r="B20" s="244">
        <v>556704.30000000005</v>
      </c>
      <c r="C20" s="244">
        <v>0</v>
      </c>
      <c r="D20" s="244">
        <v>35280.199999999997</v>
      </c>
      <c r="E20" s="251">
        <v>3294867.35</v>
      </c>
      <c r="F20" s="251">
        <v>613088.39</v>
      </c>
      <c r="H20" s="245">
        <v>6000</v>
      </c>
      <c r="I20" s="245">
        <v>14012.6</v>
      </c>
      <c r="J20" s="245">
        <v>244980</v>
      </c>
      <c r="K20" s="245">
        <v>6058</v>
      </c>
      <c r="M20" s="251">
        <v>489131.41</v>
      </c>
      <c r="N20" s="251">
        <v>3116195.21</v>
      </c>
      <c r="O20" s="251">
        <v>938360.62</v>
      </c>
      <c r="P20" s="40">
        <v>980866.25</v>
      </c>
      <c r="R20" s="40">
        <v>2677.29</v>
      </c>
      <c r="S20" s="40">
        <v>800972.4</v>
      </c>
      <c r="U20" s="246">
        <v>1157832.3999999999</v>
      </c>
      <c r="W20" s="246">
        <v>3988</v>
      </c>
      <c r="X20" s="246">
        <v>645299.92000000004</v>
      </c>
      <c r="Y20" s="246">
        <v>218685.22</v>
      </c>
    </row>
    <row r="21" spans="1:25" x14ac:dyDescent="0.2">
      <c r="A21" s="251" t="s">
        <v>201</v>
      </c>
      <c r="B21" s="244">
        <v>39655.51</v>
      </c>
      <c r="C21" s="244">
        <v>14300</v>
      </c>
      <c r="D21" s="244">
        <v>234037.68</v>
      </c>
      <c r="E21" s="251">
        <v>329285.83</v>
      </c>
      <c r="F21" s="251">
        <v>596718.42000000004</v>
      </c>
      <c r="I21" s="245">
        <v>1840</v>
      </c>
      <c r="J21" s="245">
        <v>154541.44</v>
      </c>
      <c r="K21" s="245">
        <v>150</v>
      </c>
      <c r="N21" s="251">
        <v>631542.25</v>
      </c>
      <c r="O21" s="251">
        <v>909939.73</v>
      </c>
      <c r="P21" s="40">
        <v>614861.19999999995</v>
      </c>
      <c r="R21" s="40">
        <v>270.2</v>
      </c>
      <c r="S21" s="40">
        <v>623620</v>
      </c>
      <c r="U21" s="246">
        <v>929780</v>
      </c>
      <c r="X21" s="246">
        <v>643083.78</v>
      </c>
      <c r="Y21" s="246">
        <v>133210.6</v>
      </c>
    </row>
    <row r="22" spans="1:25" x14ac:dyDescent="0.2">
      <c r="A22" s="251" t="s">
        <v>203</v>
      </c>
      <c r="B22" s="244">
        <v>471559.32</v>
      </c>
      <c r="C22" s="244">
        <v>74400</v>
      </c>
      <c r="D22" s="244">
        <v>422477.37</v>
      </c>
      <c r="E22" s="251">
        <v>603522.65</v>
      </c>
      <c r="F22" s="251">
        <v>418715.71</v>
      </c>
      <c r="H22" s="245">
        <v>26860</v>
      </c>
      <c r="I22" s="245">
        <v>6036.41</v>
      </c>
      <c r="J22" s="245">
        <v>96000</v>
      </c>
      <c r="K22" s="245">
        <v>5637.89</v>
      </c>
      <c r="N22" s="251">
        <v>415697.8</v>
      </c>
      <c r="O22" s="251">
        <v>1741975.93</v>
      </c>
      <c r="P22" s="40">
        <v>520087.48</v>
      </c>
      <c r="S22" s="40">
        <v>208140</v>
      </c>
      <c r="U22" s="246">
        <v>525120</v>
      </c>
      <c r="X22" s="246">
        <v>360679.02</v>
      </c>
      <c r="Y22" s="246">
        <v>87148.44</v>
      </c>
    </row>
    <row r="23" spans="1:25" x14ac:dyDescent="0.2">
      <c r="A23" s="251" t="s">
        <v>205</v>
      </c>
      <c r="B23" s="244">
        <v>307678.44</v>
      </c>
      <c r="C23" s="244">
        <v>0</v>
      </c>
      <c r="D23" s="244">
        <v>99696.44</v>
      </c>
      <c r="E23" s="251">
        <v>1991110.73</v>
      </c>
      <c r="F23" s="251">
        <v>542659.81999999995</v>
      </c>
      <c r="H23" s="245">
        <v>9000</v>
      </c>
      <c r="I23" s="245">
        <v>15974.17</v>
      </c>
      <c r="J23" s="245">
        <v>257100</v>
      </c>
      <c r="K23" s="245">
        <v>2803.74</v>
      </c>
      <c r="N23" s="251">
        <v>8400</v>
      </c>
      <c r="O23" s="251">
        <v>2083742</v>
      </c>
      <c r="P23" s="40">
        <v>534903.51</v>
      </c>
      <c r="S23" s="40">
        <v>214020</v>
      </c>
      <c r="U23" s="246">
        <v>515287</v>
      </c>
      <c r="X23" s="246">
        <v>725652.24</v>
      </c>
      <c r="Y23" s="246">
        <v>127071.78</v>
      </c>
    </row>
    <row r="24" spans="1:25" x14ac:dyDescent="0.2">
      <c r="A24" s="251" t="s">
        <v>210</v>
      </c>
      <c r="B24" s="244">
        <v>1163500.8500000001</v>
      </c>
      <c r="C24" s="244">
        <v>0</v>
      </c>
      <c r="D24" s="244">
        <v>27722.37</v>
      </c>
      <c r="E24" s="251">
        <v>109079.94</v>
      </c>
      <c r="F24" s="251">
        <v>186756.12</v>
      </c>
      <c r="M24" s="251">
        <v>-1004325.38</v>
      </c>
      <c r="N24" s="251">
        <v>654578</v>
      </c>
      <c r="O24" s="251">
        <v>3255627.81</v>
      </c>
      <c r="P24" s="40">
        <v>2214845</v>
      </c>
      <c r="R24" s="40">
        <v>1078.5999999999999</v>
      </c>
      <c r="S24" s="40">
        <v>705024</v>
      </c>
      <c r="T24" s="40">
        <v>9000</v>
      </c>
      <c r="U24" s="246">
        <v>1171304</v>
      </c>
      <c r="V24" s="246">
        <v>5120</v>
      </c>
      <c r="X24" s="246">
        <v>701803.8</v>
      </c>
      <c r="Y24" s="246">
        <v>90036.64</v>
      </c>
    </row>
    <row r="25" spans="1:25" x14ac:dyDescent="0.2">
      <c r="A25" s="251" t="s">
        <v>211</v>
      </c>
      <c r="B25" s="244">
        <v>999847.32</v>
      </c>
      <c r="C25" s="244">
        <v>0</v>
      </c>
      <c r="D25" s="244">
        <v>3595.06</v>
      </c>
      <c r="E25" s="251">
        <v>1173532.52</v>
      </c>
      <c r="F25" s="251">
        <v>323169.84000000003</v>
      </c>
      <c r="M25" s="251">
        <v>-160236.91</v>
      </c>
      <c r="O25" s="251">
        <v>1812784.26</v>
      </c>
      <c r="P25" s="40">
        <v>1465536.54</v>
      </c>
      <c r="R25" s="40">
        <v>664.91</v>
      </c>
      <c r="S25" s="40">
        <v>1069380</v>
      </c>
      <c r="T25" s="40">
        <v>9000</v>
      </c>
      <c r="U25" s="246">
        <v>1073593</v>
      </c>
      <c r="X25" s="246">
        <v>511476.44</v>
      </c>
      <c r="Y25" s="246">
        <v>96322.62</v>
      </c>
    </row>
    <row r="26" spans="1:25" x14ac:dyDescent="0.2">
      <c r="A26" s="251" t="s">
        <v>212</v>
      </c>
      <c r="B26" s="244">
        <v>464270.18</v>
      </c>
      <c r="C26" s="244">
        <v>0</v>
      </c>
      <c r="D26" s="244">
        <v>4663.5200000000004</v>
      </c>
      <c r="E26" s="251">
        <v>45350.36</v>
      </c>
      <c r="F26" s="251">
        <v>-141162.07</v>
      </c>
      <c r="H26" s="245">
        <v>0</v>
      </c>
      <c r="I26" s="245">
        <v>3900</v>
      </c>
      <c r="J26" s="245">
        <v>156285</v>
      </c>
      <c r="K26" s="245">
        <v>143.58000000000001</v>
      </c>
      <c r="M26" s="251">
        <v>-1725865.28</v>
      </c>
      <c r="O26" s="251">
        <v>1839928.23</v>
      </c>
      <c r="P26" s="40">
        <v>939615.4</v>
      </c>
      <c r="S26" s="40">
        <v>317499</v>
      </c>
      <c r="U26" s="246">
        <v>560438.07999999996</v>
      </c>
      <c r="X26" s="246">
        <v>516000.66</v>
      </c>
      <c r="Y26" s="246">
        <v>78151.7</v>
      </c>
    </row>
    <row r="27" spans="1:25" x14ac:dyDescent="0.2">
      <c r="A27" s="251" t="s">
        <v>213</v>
      </c>
      <c r="B27" s="244">
        <v>873147.17</v>
      </c>
      <c r="C27" s="244">
        <v>0</v>
      </c>
      <c r="D27" s="244">
        <v>6066.85</v>
      </c>
      <c r="E27" s="251">
        <v>2297651.2999999998</v>
      </c>
      <c r="F27" s="251">
        <v>764501.9</v>
      </c>
      <c r="I27" s="245">
        <v>119900</v>
      </c>
      <c r="J27" s="245">
        <v>171097</v>
      </c>
      <c r="M27" s="251">
        <v>110198.95</v>
      </c>
      <c r="N27" s="251">
        <v>29027.3</v>
      </c>
      <c r="O27" s="251">
        <v>3263098.4</v>
      </c>
      <c r="P27" s="40">
        <v>1345985.27</v>
      </c>
      <c r="R27" s="40">
        <v>822.32</v>
      </c>
      <c r="S27" s="40">
        <v>720060</v>
      </c>
      <c r="U27" s="246">
        <v>1163250</v>
      </c>
      <c r="X27" s="246">
        <v>520253.42</v>
      </c>
      <c r="Y27" s="246">
        <v>107901.6</v>
      </c>
    </row>
    <row r="28" spans="1:25" x14ac:dyDescent="0.2">
      <c r="A28" s="251" t="s">
        <v>214</v>
      </c>
      <c r="B28" s="244">
        <v>4167.22</v>
      </c>
      <c r="C28" s="244">
        <v>-80000</v>
      </c>
      <c r="D28" s="244">
        <v>24968.54</v>
      </c>
      <c r="E28" s="251">
        <v>2424930.85</v>
      </c>
      <c r="F28" s="251">
        <v>609435.81000000006</v>
      </c>
      <c r="L28" s="251">
        <v>24608</v>
      </c>
      <c r="O28" s="251">
        <v>3122820.6</v>
      </c>
      <c r="P28" s="40">
        <v>551710.80000000005</v>
      </c>
      <c r="S28" s="40">
        <v>148080</v>
      </c>
      <c r="U28" s="246">
        <v>394450</v>
      </c>
      <c r="X28" s="246">
        <v>427771.86</v>
      </c>
      <c r="Y28" s="246">
        <v>148264.98000000001</v>
      </c>
    </row>
    <row r="29" spans="1:25" x14ac:dyDescent="0.2">
      <c r="A29" s="251" t="s">
        <v>215</v>
      </c>
      <c r="B29" s="244">
        <v>910214.54</v>
      </c>
      <c r="C29" s="244">
        <v>31619</v>
      </c>
      <c r="D29" s="244">
        <v>24067.15</v>
      </c>
      <c r="E29" s="251">
        <v>1286021.24</v>
      </c>
      <c r="F29" s="251">
        <v>962365.62</v>
      </c>
      <c r="J29" s="245">
        <v>2264200</v>
      </c>
      <c r="N29" s="251">
        <v>-1667681.77</v>
      </c>
      <c r="O29" s="251">
        <v>2219243.12</v>
      </c>
      <c r="P29" s="40">
        <v>1175864.98</v>
      </c>
      <c r="S29" s="40">
        <v>180144.44</v>
      </c>
      <c r="T29" s="40">
        <v>11040</v>
      </c>
      <c r="U29" s="246">
        <v>524064.44</v>
      </c>
      <c r="X29" s="246">
        <v>353472.22</v>
      </c>
      <c r="Y29" s="246">
        <v>93365.06</v>
      </c>
    </row>
    <row r="30" spans="1:25" x14ac:dyDescent="0.2">
      <c r="A30" s="251" t="s">
        <v>216</v>
      </c>
      <c r="B30" s="244">
        <v>783601.76</v>
      </c>
      <c r="C30" s="244">
        <v>12751.5</v>
      </c>
      <c r="D30" s="244">
        <v>46733.79</v>
      </c>
      <c r="E30" s="251">
        <v>662273.15</v>
      </c>
      <c r="F30" s="251">
        <v>207123.64</v>
      </c>
      <c r="J30" s="245">
        <v>231674</v>
      </c>
      <c r="M30" s="251">
        <v>-210876.62</v>
      </c>
      <c r="O30" s="251">
        <v>1260515.6599999999</v>
      </c>
      <c r="P30" s="40">
        <v>1102447.31</v>
      </c>
      <c r="R30" s="40">
        <v>0.57999999999999996</v>
      </c>
      <c r="S30" s="40">
        <v>173526.6</v>
      </c>
      <c r="U30" s="246">
        <v>448206.6</v>
      </c>
      <c r="X30" s="246">
        <v>256435.89</v>
      </c>
      <c r="Y30" s="246">
        <v>121386.2</v>
      </c>
    </row>
    <row r="31" spans="1:25" x14ac:dyDescent="0.2">
      <c r="A31" s="251" t="s">
        <v>217</v>
      </c>
      <c r="B31" s="244">
        <v>628922.41</v>
      </c>
      <c r="C31" s="244">
        <v>0</v>
      </c>
      <c r="D31" s="244">
        <v>2300.65</v>
      </c>
      <c r="E31" s="251">
        <v>388523</v>
      </c>
      <c r="F31" s="251">
        <v>493590.25</v>
      </c>
      <c r="J31" s="245">
        <v>308400</v>
      </c>
      <c r="K31" s="245">
        <v>20000</v>
      </c>
      <c r="L31" s="251">
        <v>551</v>
      </c>
      <c r="M31" s="251">
        <v>-2190280.75</v>
      </c>
      <c r="O31" s="251">
        <v>3095144.84</v>
      </c>
      <c r="P31" s="40">
        <v>1085751.72</v>
      </c>
      <c r="R31" s="40">
        <v>236.45</v>
      </c>
      <c r="S31" s="40">
        <v>675054</v>
      </c>
      <c r="T31" s="40">
        <v>222415</v>
      </c>
      <c r="U31" s="246">
        <v>1023803</v>
      </c>
      <c r="X31" s="246">
        <v>497344.95</v>
      </c>
      <c r="Y31" s="246">
        <v>164808</v>
      </c>
    </row>
    <row r="32" spans="1:25" x14ac:dyDescent="0.2">
      <c r="A32" s="251" t="s">
        <v>218</v>
      </c>
      <c r="B32" s="244">
        <v>909288.28</v>
      </c>
      <c r="C32" s="244">
        <v>0</v>
      </c>
      <c r="D32" s="244">
        <v>13150.78</v>
      </c>
      <c r="E32" s="251">
        <v>1155966.42</v>
      </c>
      <c r="F32" s="251">
        <v>4178138.41</v>
      </c>
      <c r="I32" s="245">
        <v>351810</v>
      </c>
      <c r="M32" s="251">
        <v>-6227238.2800000003</v>
      </c>
      <c r="O32" s="251">
        <v>11903501.289999999</v>
      </c>
      <c r="P32" s="40">
        <v>2018823.46</v>
      </c>
      <c r="Q32" s="40">
        <v>702000</v>
      </c>
      <c r="S32" s="40">
        <v>235170</v>
      </c>
      <c r="U32" s="246">
        <v>759230</v>
      </c>
      <c r="X32" s="246">
        <v>882163.5</v>
      </c>
      <c r="Y32" s="246">
        <v>953739.58</v>
      </c>
    </row>
    <row r="33" spans="1:26" x14ac:dyDescent="0.2">
      <c r="A33" s="251" t="s">
        <v>219</v>
      </c>
      <c r="B33" s="244">
        <v>483654.53</v>
      </c>
      <c r="C33" s="244">
        <v>0</v>
      </c>
      <c r="D33" s="244">
        <v>57224.31</v>
      </c>
      <c r="E33" s="251">
        <v>1805122.32</v>
      </c>
      <c r="F33" s="251">
        <v>15</v>
      </c>
      <c r="O33" s="251">
        <v>4127803.68</v>
      </c>
      <c r="P33" s="40">
        <v>1338750.21</v>
      </c>
      <c r="S33" s="40">
        <v>468750</v>
      </c>
      <c r="U33" s="246">
        <v>984230</v>
      </c>
      <c r="X33" s="246">
        <v>315375.03999999998</v>
      </c>
      <c r="Y33" s="246">
        <v>46302.05</v>
      </c>
    </row>
    <row r="34" spans="1:26" x14ac:dyDescent="0.2">
      <c r="A34" s="251" t="s">
        <v>220</v>
      </c>
      <c r="B34" s="244">
        <v>934640.34</v>
      </c>
      <c r="C34" s="244">
        <v>64005.3</v>
      </c>
      <c r="D34" s="244">
        <v>180302.81</v>
      </c>
      <c r="E34" s="251">
        <v>704562.47</v>
      </c>
      <c r="F34" s="251">
        <v>185380.77</v>
      </c>
      <c r="N34" s="251">
        <v>1238239.96</v>
      </c>
      <c r="P34" s="40">
        <v>1686444.64</v>
      </c>
      <c r="T34" s="40">
        <v>7890</v>
      </c>
      <c r="U34" s="246">
        <v>338595</v>
      </c>
      <c r="X34" s="246">
        <v>425875.27</v>
      </c>
      <c r="Y34" s="246">
        <v>94574.64</v>
      </c>
    </row>
    <row r="35" spans="1:26" x14ac:dyDescent="0.2">
      <c r="A35" s="251" t="s">
        <v>221</v>
      </c>
      <c r="B35" s="244">
        <v>450513.38</v>
      </c>
      <c r="C35" s="244">
        <v>0</v>
      </c>
      <c r="D35" s="244">
        <v>29131.27</v>
      </c>
      <c r="E35" s="251">
        <v>655680.96</v>
      </c>
      <c r="F35" s="251">
        <v>376403.56</v>
      </c>
      <c r="G35" s="251">
        <v>1</v>
      </c>
      <c r="O35" s="251">
        <v>2563303.2200000002</v>
      </c>
      <c r="P35" s="40">
        <v>1198147.98</v>
      </c>
      <c r="R35" s="40">
        <v>409.82</v>
      </c>
      <c r="S35" s="40">
        <v>210160</v>
      </c>
      <c r="U35" s="246">
        <v>554738</v>
      </c>
      <c r="X35" s="246">
        <v>286092.32</v>
      </c>
      <c r="Y35" s="246">
        <v>167691.37</v>
      </c>
    </row>
    <row r="36" spans="1:26" x14ac:dyDescent="0.2">
      <c r="A36" s="251" t="s">
        <v>225</v>
      </c>
      <c r="B36" s="244">
        <v>1351530.1</v>
      </c>
      <c r="C36" s="244">
        <v>3378</v>
      </c>
      <c r="D36" s="244">
        <v>44857.17</v>
      </c>
      <c r="E36" s="251">
        <v>800740.59</v>
      </c>
      <c r="F36" s="251">
        <v>86475.18</v>
      </c>
      <c r="I36" s="245">
        <v>27299</v>
      </c>
      <c r="J36" s="245">
        <v>342690</v>
      </c>
      <c r="O36" s="251">
        <v>3551030.77</v>
      </c>
      <c r="P36" s="40">
        <v>681359.53</v>
      </c>
      <c r="S36" s="40">
        <v>943035.78</v>
      </c>
      <c r="U36" s="246">
        <v>1277045.78</v>
      </c>
      <c r="X36" s="246">
        <v>273679.86</v>
      </c>
      <c r="Y36" s="246">
        <v>72567.66</v>
      </c>
    </row>
    <row r="37" spans="1:26" x14ac:dyDescent="0.2">
      <c r="A37" s="251" t="s">
        <v>226</v>
      </c>
      <c r="B37" s="244">
        <v>995329.11</v>
      </c>
      <c r="C37" s="244">
        <v>10484</v>
      </c>
      <c r="D37" s="244">
        <v>2714.21</v>
      </c>
      <c r="E37" s="251">
        <v>462763.89</v>
      </c>
      <c r="F37" s="251">
        <v>265172.68</v>
      </c>
      <c r="I37" s="245">
        <v>20615.5</v>
      </c>
      <c r="J37" s="245">
        <v>39798</v>
      </c>
      <c r="K37" s="245">
        <v>244</v>
      </c>
      <c r="N37" s="251">
        <v>81435.63</v>
      </c>
      <c r="O37" s="251">
        <v>1930924.79</v>
      </c>
      <c r="P37" s="40">
        <v>870774.85</v>
      </c>
      <c r="R37" s="40">
        <v>1023.96</v>
      </c>
      <c r="S37" s="40">
        <v>372960</v>
      </c>
      <c r="U37" s="246">
        <v>549286</v>
      </c>
      <c r="X37" s="246">
        <v>173803.13</v>
      </c>
      <c r="Y37" s="246">
        <v>156715.96</v>
      </c>
    </row>
    <row r="38" spans="1:26" x14ac:dyDescent="0.2">
      <c r="A38" s="251" t="s">
        <v>227</v>
      </c>
      <c r="B38" s="244">
        <v>267079.56</v>
      </c>
      <c r="C38" s="244">
        <v>11738</v>
      </c>
      <c r="D38" s="244">
        <v>8522.35</v>
      </c>
      <c r="E38" s="251">
        <v>239473.11</v>
      </c>
      <c r="F38" s="251">
        <v>176516.51</v>
      </c>
      <c r="I38" s="245">
        <v>17020.96</v>
      </c>
      <c r="J38" s="245">
        <v>218954</v>
      </c>
      <c r="K38" s="245">
        <v>919.79</v>
      </c>
      <c r="N38" s="251">
        <v>133908.93</v>
      </c>
      <c r="O38" s="251">
        <v>2854572.07</v>
      </c>
      <c r="P38" s="40">
        <v>934248.2</v>
      </c>
      <c r="Q38" s="40">
        <v>191030</v>
      </c>
      <c r="S38" s="40">
        <v>137592</v>
      </c>
      <c r="U38" s="246">
        <v>534983</v>
      </c>
      <c r="W38" s="246">
        <v>4630</v>
      </c>
      <c r="X38" s="246">
        <v>675678.03</v>
      </c>
      <c r="Y38" s="246">
        <v>209227.96</v>
      </c>
      <c r="Z38" s="246">
        <v>58000</v>
      </c>
    </row>
    <row r="39" spans="1:26" x14ac:dyDescent="0.2">
      <c r="A39" s="251" t="s">
        <v>228</v>
      </c>
      <c r="B39" s="244">
        <v>551152.06999999995</v>
      </c>
      <c r="C39" s="244">
        <v>35764.800000000003</v>
      </c>
      <c r="D39" s="244">
        <v>23444.560000000001</v>
      </c>
      <c r="E39" s="251">
        <v>533953.65</v>
      </c>
      <c r="F39" s="251">
        <v>81342.06</v>
      </c>
      <c r="H39" s="245">
        <v>4800</v>
      </c>
      <c r="I39" s="245">
        <v>10794.55</v>
      </c>
      <c r="K39" s="245">
        <v>0</v>
      </c>
      <c r="L39" s="251">
        <v>20000</v>
      </c>
      <c r="M39" s="251">
        <v>-261641.49</v>
      </c>
      <c r="N39" s="251">
        <v>-6060.6</v>
      </c>
      <c r="O39" s="251">
        <v>1440362.48</v>
      </c>
      <c r="P39" s="40">
        <v>484097.17</v>
      </c>
      <c r="Q39" s="40">
        <v>23250</v>
      </c>
      <c r="R39" s="40">
        <v>1022.38</v>
      </c>
      <c r="S39" s="40">
        <v>381889.6</v>
      </c>
      <c r="U39" s="246">
        <v>497149.6</v>
      </c>
      <c r="X39" s="246">
        <v>283283.13</v>
      </c>
      <c r="Y39" s="246">
        <v>64856.22</v>
      </c>
    </row>
    <row r="40" spans="1:26" x14ac:dyDescent="0.2">
      <c r="A40" s="251" t="s">
        <v>229</v>
      </c>
      <c r="B40" s="244">
        <v>521307.88</v>
      </c>
      <c r="C40" s="244">
        <v>16448.490000000002</v>
      </c>
      <c r="D40" s="244">
        <v>17532.349999999999</v>
      </c>
      <c r="E40" s="251">
        <v>2919530.14</v>
      </c>
      <c r="F40" s="251">
        <v>252994.59</v>
      </c>
      <c r="I40" s="245">
        <v>9425</v>
      </c>
      <c r="J40" s="245">
        <v>30000</v>
      </c>
      <c r="K40" s="245">
        <v>0</v>
      </c>
      <c r="N40" s="251">
        <v>3015999.33</v>
      </c>
      <c r="O40" s="251">
        <v>455164.99</v>
      </c>
      <c r="P40" s="40">
        <v>686745.81</v>
      </c>
      <c r="R40" s="40">
        <v>839.12</v>
      </c>
      <c r="S40" s="40">
        <v>511580.34</v>
      </c>
      <c r="T40" s="40">
        <v>527</v>
      </c>
      <c r="U40" s="246">
        <v>830826.34</v>
      </c>
      <c r="V40" s="246">
        <v>9520</v>
      </c>
      <c r="X40" s="246">
        <v>249078.18</v>
      </c>
      <c r="Y40" s="246">
        <v>111495.11</v>
      </c>
    </row>
    <row r="41" spans="1:26" x14ac:dyDescent="0.2">
      <c r="A41" s="251" t="s">
        <v>230</v>
      </c>
      <c r="B41" s="244">
        <v>466283.09</v>
      </c>
      <c r="C41" s="244">
        <v>1091.55</v>
      </c>
      <c r="D41" s="244">
        <v>34245.730000000003</v>
      </c>
      <c r="E41" s="251">
        <v>248646.32</v>
      </c>
      <c r="F41" s="251">
        <v>165237.32</v>
      </c>
      <c r="I41" s="245">
        <v>9414</v>
      </c>
      <c r="J41" s="245">
        <v>320602.88</v>
      </c>
      <c r="K41" s="245">
        <v>340.05</v>
      </c>
      <c r="N41" s="251">
        <v>-78769.67</v>
      </c>
      <c r="O41" s="251">
        <v>1976836.89</v>
      </c>
      <c r="P41" s="40">
        <v>585625.78</v>
      </c>
      <c r="R41" s="40">
        <v>761.75</v>
      </c>
      <c r="S41" s="40">
        <v>445438.14</v>
      </c>
      <c r="U41" s="246">
        <v>610398.14</v>
      </c>
      <c r="W41" s="246">
        <v>37140</v>
      </c>
      <c r="X41" s="246">
        <v>286065.03999999998</v>
      </c>
      <c r="Y41" s="246">
        <v>89778.16</v>
      </c>
    </row>
    <row r="42" spans="1:26" x14ac:dyDescent="0.2">
      <c r="A42" s="251" t="s">
        <v>231</v>
      </c>
      <c r="B42" s="244">
        <v>675236.07</v>
      </c>
      <c r="C42" s="244">
        <v>17547</v>
      </c>
      <c r="D42" s="244">
        <v>67282.94</v>
      </c>
      <c r="E42" s="251">
        <v>639593.6</v>
      </c>
      <c r="F42" s="251">
        <v>215153.26</v>
      </c>
      <c r="I42" s="245">
        <v>16408</v>
      </c>
      <c r="J42" s="245">
        <v>323225</v>
      </c>
      <c r="K42" s="245">
        <v>4634.68</v>
      </c>
      <c r="N42" s="251">
        <v>1444</v>
      </c>
      <c r="O42" s="251">
        <v>1732965.71</v>
      </c>
      <c r="P42" s="40">
        <v>811643.37</v>
      </c>
      <c r="Q42" s="40">
        <v>7200</v>
      </c>
      <c r="R42" s="40">
        <v>822.85</v>
      </c>
      <c r="S42" s="40">
        <v>331457.33</v>
      </c>
      <c r="T42" s="40">
        <v>142000</v>
      </c>
      <c r="U42" s="246">
        <v>687037.33</v>
      </c>
      <c r="W42" s="246">
        <v>6260</v>
      </c>
      <c r="X42" s="246">
        <v>649757.30000000005</v>
      </c>
      <c r="Y42" s="246">
        <v>100413.05</v>
      </c>
    </row>
    <row r="43" spans="1:26" x14ac:dyDescent="0.2">
      <c r="A43" s="251" t="s">
        <v>232</v>
      </c>
      <c r="B43" s="244">
        <v>604090.16</v>
      </c>
      <c r="C43" s="244">
        <v>44773.49</v>
      </c>
      <c r="D43" s="244">
        <v>111110.32</v>
      </c>
      <c r="E43" s="251">
        <v>502271.28</v>
      </c>
      <c r="F43" s="251">
        <v>118259.52</v>
      </c>
      <c r="I43" s="245">
        <v>12336.23</v>
      </c>
      <c r="J43" s="245">
        <v>83800</v>
      </c>
      <c r="K43" s="245">
        <v>0</v>
      </c>
      <c r="O43" s="251">
        <v>2083523.09</v>
      </c>
      <c r="P43" s="40">
        <v>592693.99</v>
      </c>
      <c r="R43" s="40">
        <v>1149.78</v>
      </c>
      <c r="S43" s="40">
        <v>355309.5</v>
      </c>
      <c r="U43" s="246">
        <v>619429.5</v>
      </c>
      <c r="V43" s="246">
        <v>9270</v>
      </c>
      <c r="X43" s="246">
        <v>276138.09000000003</v>
      </c>
      <c r="Y43" s="246">
        <v>186940.3</v>
      </c>
      <c r="Z43" s="246">
        <v>5200</v>
      </c>
    </row>
    <row r="44" spans="1:26" x14ac:dyDescent="0.2">
      <c r="A44" s="251" t="s">
        <v>233</v>
      </c>
      <c r="B44" s="244">
        <v>218508.12</v>
      </c>
      <c r="C44" s="244">
        <v>10000</v>
      </c>
      <c r="D44" s="244">
        <v>17678.47</v>
      </c>
      <c r="E44" s="251">
        <v>1102461.82</v>
      </c>
      <c r="F44" s="251">
        <v>267410.27</v>
      </c>
      <c r="H44" s="245">
        <v>0</v>
      </c>
      <c r="I44" s="245">
        <v>14546.89</v>
      </c>
      <c r="J44" s="245">
        <v>41090</v>
      </c>
      <c r="P44" s="40">
        <v>401348.22</v>
      </c>
      <c r="R44" s="40">
        <v>660.37</v>
      </c>
      <c r="S44" s="40">
        <v>359415</v>
      </c>
      <c r="U44" s="246">
        <v>624581</v>
      </c>
      <c r="X44" s="246">
        <v>305728.74</v>
      </c>
      <c r="Y44" s="246">
        <v>111572.16</v>
      </c>
    </row>
    <row r="45" spans="1:26" x14ac:dyDescent="0.2">
      <c r="A45" s="251" t="s">
        <v>234</v>
      </c>
      <c r="B45" s="244">
        <v>213847.4</v>
      </c>
      <c r="C45" s="244">
        <v>84991.84</v>
      </c>
      <c r="D45" s="244">
        <v>44294.01</v>
      </c>
      <c r="E45" s="251">
        <v>705477.81</v>
      </c>
      <c r="F45" s="251">
        <v>291777.23</v>
      </c>
      <c r="I45" s="245">
        <v>46022.79</v>
      </c>
      <c r="K45" s="245">
        <v>2770.73</v>
      </c>
      <c r="O45" s="251">
        <v>1500565.11</v>
      </c>
      <c r="P45" s="40">
        <v>895095</v>
      </c>
      <c r="Q45" s="40">
        <v>20000</v>
      </c>
      <c r="R45" s="40">
        <v>152.27000000000001</v>
      </c>
      <c r="S45" s="40">
        <v>428898</v>
      </c>
      <c r="T45" s="40">
        <v>9200</v>
      </c>
      <c r="U45" s="246">
        <v>824082</v>
      </c>
      <c r="X45" s="246">
        <v>349143</v>
      </c>
      <c r="Y45" s="246">
        <v>117437.6</v>
      </c>
    </row>
    <row r="46" spans="1:26" x14ac:dyDescent="0.2">
      <c r="A46" s="251" t="s">
        <v>236</v>
      </c>
      <c r="B46" s="244">
        <v>56986.57</v>
      </c>
      <c r="C46" s="244">
        <v>2219</v>
      </c>
      <c r="D46" s="244">
        <v>5838.04</v>
      </c>
      <c r="E46" s="251">
        <v>37740.559999999998</v>
      </c>
      <c r="F46" s="251">
        <v>210488.08</v>
      </c>
      <c r="G46" s="251">
        <v>1</v>
      </c>
      <c r="I46" s="245">
        <v>12920</v>
      </c>
      <c r="J46" s="245">
        <v>95350</v>
      </c>
      <c r="K46" s="245">
        <v>0</v>
      </c>
      <c r="O46" s="251">
        <v>2280594.58</v>
      </c>
      <c r="P46" s="40">
        <v>397890.51</v>
      </c>
      <c r="R46" s="40">
        <v>246.9</v>
      </c>
      <c r="S46" s="40">
        <v>796615</v>
      </c>
      <c r="U46" s="246">
        <v>953635</v>
      </c>
      <c r="X46" s="246">
        <v>315386.21000000002</v>
      </c>
      <c r="Y46" s="246">
        <v>86953.73</v>
      </c>
    </row>
    <row r="47" spans="1:26" x14ac:dyDescent="0.2">
      <c r="A47" s="251" t="s">
        <v>240</v>
      </c>
      <c r="B47" s="244">
        <v>421047.92</v>
      </c>
      <c r="C47" s="244">
        <v>85314.5</v>
      </c>
      <c r="D47" s="244">
        <v>12941.05</v>
      </c>
      <c r="E47" s="251">
        <v>5691177.6500000004</v>
      </c>
      <c r="F47" s="251">
        <v>1995627.17</v>
      </c>
      <c r="H47" s="245">
        <v>0</v>
      </c>
      <c r="I47" s="245">
        <v>10466</v>
      </c>
      <c r="M47" s="251">
        <v>-1171647.55</v>
      </c>
      <c r="N47" s="251">
        <v>470418.15</v>
      </c>
      <c r="O47" s="251">
        <v>2114009</v>
      </c>
      <c r="P47" s="40">
        <v>446233.05</v>
      </c>
      <c r="R47" s="40">
        <v>98.67</v>
      </c>
      <c r="S47" s="40">
        <v>409814.2</v>
      </c>
      <c r="U47" s="246">
        <v>534054.19999999995</v>
      </c>
      <c r="W47" s="246">
        <v>3500</v>
      </c>
      <c r="X47" s="246">
        <v>244194.62</v>
      </c>
      <c r="Y47" s="246">
        <v>271502.62</v>
      </c>
    </row>
    <row r="48" spans="1:26" x14ac:dyDescent="0.2">
      <c r="A48" s="251" t="s">
        <v>241</v>
      </c>
      <c r="B48" s="244">
        <v>249957</v>
      </c>
      <c r="C48" s="244">
        <v>54727.43</v>
      </c>
      <c r="D48" s="244">
        <v>33110.589999999997</v>
      </c>
      <c r="E48" s="251">
        <v>3421718.99</v>
      </c>
      <c r="F48" s="251">
        <v>139245.73000000001</v>
      </c>
      <c r="I48" s="245">
        <v>32414</v>
      </c>
      <c r="J48" s="245">
        <v>31440</v>
      </c>
      <c r="K48" s="245">
        <v>0</v>
      </c>
      <c r="M48" s="251">
        <v>488987.81</v>
      </c>
      <c r="N48" s="251">
        <v>120343.14</v>
      </c>
      <c r="O48" s="251">
        <v>1646714.98</v>
      </c>
      <c r="P48" s="40">
        <v>588138.84</v>
      </c>
      <c r="R48" s="40">
        <v>288.82</v>
      </c>
      <c r="S48" s="40">
        <v>201663</v>
      </c>
      <c r="U48" s="246">
        <v>451850</v>
      </c>
      <c r="X48" s="246">
        <v>358371.95</v>
      </c>
      <c r="Y48" s="246">
        <v>132062.5</v>
      </c>
    </row>
    <row r="49" spans="1:26" x14ac:dyDescent="0.2">
      <c r="A49" s="251" t="s">
        <v>242</v>
      </c>
      <c r="B49" s="244">
        <v>592963.73</v>
      </c>
      <c r="C49" s="244">
        <v>3713.5</v>
      </c>
      <c r="D49" s="244">
        <v>12970.67</v>
      </c>
      <c r="E49" s="251">
        <v>1664119.06</v>
      </c>
      <c r="F49" s="251">
        <v>2088619.1</v>
      </c>
      <c r="G49" s="251">
        <v>73999</v>
      </c>
      <c r="H49" s="245">
        <v>0</v>
      </c>
      <c r="I49" s="245">
        <v>11540</v>
      </c>
      <c r="K49" s="245">
        <v>0</v>
      </c>
      <c r="N49" s="251">
        <v>20829.18</v>
      </c>
      <c r="O49" s="251">
        <v>2273364.33</v>
      </c>
      <c r="P49" s="40">
        <v>139294.60999999999</v>
      </c>
      <c r="R49" s="40">
        <v>1671.62</v>
      </c>
      <c r="S49" s="40">
        <v>324540</v>
      </c>
      <c r="U49" s="246">
        <v>542310</v>
      </c>
      <c r="X49" s="246">
        <v>256260.83</v>
      </c>
      <c r="Y49" s="246">
        <v>135194.07999999999</v>
      </c>
    </row>
    <row r="50" spans="1:26" x14ac:dyDescent="0.2">
      <c r="A50" s="251" t="s">
        <v>246</v>
      </c>
      <c r="B50" s="244">
        <v>786789.31</v>
      </c>
      <c r="C50" s="244">
        <v>1064</v>
      </c>
      <c r="D50" s="244">
        <v>12.46</v>
      </c>
      <c r="E50" s="251">
        <v>178350.57</v>
      </c>
      <c r="F50" s="251">
        <v>633600.99</v>
      </c>
      <c r="H50" s="245">
        <v>0</v>
      </c>
      <c r="I50" s="245">
        <v>0</v>
      </c>
      <c r="J50" s="245">
        <v>257770</v>
      </c>
      <c r="N50" s="251">
        <v>181461.1</v>
      </c>
      <c r="O50" s="251">
        <v>2191305.25</v>
      </c>
      <c r="P50" s="40">
        <v>881083.36</v>
      </c>
      <c r="R50" s="40">
        <v>782.16</v>
      </c>
      <c r="S50" s="40">
        <v>710404.4</v>
      </c>
      <c r="T50" s="40">
        <v>9700</v>
      </c>
      <c r="U50" s="246">
        <v>930424.4</v>
      </c>
      <c r="X50" s="246">
        <v>236888.06</v>
      </c>
      <c r="Y50" s="246">
        <v>122833.26</v>
      </c>
    </row>
    <row r="51" spans="1:26" x14ac:dyDescent="0.2">
      <c r="A51" s="251" t="s">
        <v>247</v>
      </c>
      <c r="B51" s="244">
        <v>2488659.36</v>
      </c>
      <c r="C51" s="244">
        <v>0</v>
      </c>
      <c r="D51" s="244">
        <v>74546.83</v>
      </c>
      <c r="E51" s="251">
        <v>1008330.77</v>
      </c>
      <c r="F51" s="251">
        <v>346877.7</v>
      </c>
      <c r="H51" s="245">
        <v>0</v>
      </c>
      <c r="I51" s="245">
        <v>0</v>
      </c>
      <c r="J51" s="245">
        <v>168474.55</v>
      </c>
      <c r="K51" s="245">
        <v>0</v>
      </c>
      <c r="N51" s="251">
        <v>-84.89</v>
      </c>
      <c r="O51" s="251">
        <v>2281491.52</v>
      </c>
      <c r="P51" s="40">
        <v>2398869.9900000002</v>
      </c>
      <c r="Q51" s="40">
        <v>132251</v>
      </c>
      <c r="R51" s="40">
        <v>3872.24</v>
      </c>
      <c r="S51" s="40">
        <v>986365.74</v>
      </c>
      <c r="U51" s="246">
        <v>1454295.74</v>
      </c>
      <c r="V51" s="246">
        <v>14668.8</v>
      </c>
      <c r="X51" s="246">
        <v>893537.38</v>
      </c>
      <c r="Y51" s="246">
        <v>125882.78</v>
      </c>
    </row>
    <row r="52" spans="1:26" x14ac:dyDescent="0.2">
      <c r="A52" s="251" t="s">
        <v>248</v>
      </c>
      <c r="B52" s="244">
        <v>290859.90999999997</v>
      </c>
      <c r="C52" s="244">
        <v>0</v>
      </c>
      <c r="D52" s="244">
        <v>53489.62</v>
      </c>
      <c r="E52" s="251">
        <v>147201.47</v>
      </c>
      <c r="F52" s="251">
        <v>526835.06999999995</v>
      </c>
      <c r="H52" s="245">
        <v>0</v>
      </c>
      <c r="I52" s="245">
        <v>0</v>
      </c>
      <c r="J52" s="245">
        <v>83340</v>
      </c>
      <c r="K52" s="245">
        <v>2744</v>
      </c>
      <c r="O52" s="251">
        <v>2647377.69</v>
      </c>
      <c r="P52" s="40">
        <v>1709166.75</v>
      </c>
      <c r="Q52" s="40">
        <v>500</v>
      </c>
      <c r="R52" s="40">
        <v>576.55999999999995</v>
      </c>
      <c r="S52" s="40">
        <v>666192</v>
      </c>
      <c r="T52" s="40">
        <v>20600</v>
      </c>
      <c r="U52" s="246">
        <v>1143492</v>
      </c>
      <c r="X52" s="246">
        <v>764683.63</v>
      </c>
      <c r="Y52" s="246">
        <v>91921.86</v>
      </c>
    </row>
    <row r="53" spans="1:26" x14ac:dyDescent="0.2">
      <c r="A53" s="251" t="s">
        <v>249</v>
      </c>
      <c r="B53" s="244">
        <v>794582.71</v>
      </c>
      <c r="C53" s="244">
        <v>0</v>
      </c>
      <c r="D53" s="244">
        <v>8137.45</v>
      </c>
      <c r="E53" s="251">
        <v>309459.65999999997</v>
      </c>
      <c r="F53" s="251">
        <v>392449.77</v>
      </c>
      <c r="H53" s="245">
        <v>0</v>
      </c>
      <c r="I53" s="245">
        <v>0</v>
      </c>
      <c r="J53" s="245">
        <v>562484.64</v>
      </c>
      <c r="K53" s="245">
        <v>2831</v>
      </c>
      <c r="O53" s="251">
        <v>4706462.17</v>
      </c>
      <c r="P53" s="40">
        <v>1144775.6299999999</v>
      </c>
      <c r="R53" s="40">
        <v>2822.73</v>
      </c>
      <c r="S53" s="40">
        <v>1015275.64</v>
      </c>
      <c r="U53" s="246">
        <v>1131930.6399999999</v>
      </c>
      <c r="W53" s="246">
        <v>1000</v>
      </c>
      <c r="X53" s="246">
        <v>771468.69</v>
      </c>
      <c r="Y53" s="246">
        <v>108978.54</v>
      </c>
    </row>
    <row r="54" spans="1:26" x14ac:dyDescent="0.2">
      <c r="A54" s="251" t="s">
        <v>253</v>
      </c>
      <c r="B54" s="244">
        <v>991880.78</v>
      </c>
      <c r="C54" s="244">
        <v>3448</v>
      </c>
      <c r="D54" s="244">
        <v>70390.62</v>
      </c>
      <c r="E54" s="251">
        <v>1569158.56</v>
      </c>
      <c r="F54" s="251">
        <v>401707.61</v>
      </c>
      <c r="G54" s="251">
        <v>0</v>
      </c>
      <c r="K54" s="245">
        <v>0</v>
      </c>
      <c r="N54" s="251">
        <v>1916233.64</v>
      </c>
      <c r="O54" s="251">
        <v>954921</v>
      </c>
      <c r="P54" s="40">
        <v>381285.37</v>
      </c>
      <c r="R54" s="40">
        <v>1057.49</v>
      </c>
      <c r="S54" s="40">
        <v>158980</v>
      </c>
      <c r="T54" s="40">
        <v>849041</v>
      </c>
      <c r="U54" s="246">
        <v>422629</v>
      </c>
      <c r="W54" s="246">
        <v>4236</v>
      </c>
      <c r="X54" s="246">
        <v>485528.17</v>
      </c>
      <c r="Y54" s="246">
        <v>112539.76</v>
      </c>
      <c r="Z54" s="246">
        <v>200000</v>
      </c>
    </row>
    <row r="55" spans="1:26" x14ac:dyDescent="0.2">
      <c r="A55" s="253" t="s">
        <v>254</v>
      </c>
      <c r="B55" s="244">
        <v>3752530.16</v>
      </c>
      <c r="C55" s="244">
        <v>35800</v>
      </c>
      <c r="D55" s="244">
        <v>23198.23</v>
      </c>
      <c r="E55" s="251">
        <v>700976.32</v>
      </c>
      <c r="F55" s="251">
        <v>400598.69</v>
      </c>
      <c r="J55" s="245">
        <v>3506902.62</v>
      </c>
      <c r="K55" s="245">
        <v>1835</v>
      </c>
      <c r="N55" s="251">
        <v>105652.68</v>
      </c>
      <c r="O55" s="251">
        <v>2528782.23</v>
      </c>
      <c r="P55" s="40">
        <v>506007.82</v>
      </c>
      <c r="R55" s="40">
        <v>2744.08</v>
      </c>
      <c r="S55" s="40">
        <v>238630</v>
      </c>
      <c r="T55" s="40">
        <v>54200</v>
      </c>
      <c r="U55" s="246">
        <v>548914</v>
      </c>
      <c r="V55" s="246">
        <v>36112</v>
      </c>
      <c r="X55" s="246">
        <v>1311111.6100000001</v>
      </c>
      <c r="Y55" s="246">
        <v>135513.42000000001</v>
      </c>
    </row>
    <row r="56" spans="1:26" x14ac:dyDescent="0.2">
      <c r="A56" s="251" t="s">
        <v>255</v>
      </c>
      <c r="B56" s="244">
        <v>612205.23</v>
      </c>
      <c r="C56" s="244">
        <v>40300</v>
      </c>
      <c r="D56" s="244">
        <v>8933</v>
      </c>
      <c r="E56" s="251">
        <v>965689.46</v>
      </c>
      <c r="F56" s="251">
        <v>123423.55</v>
      </c>
      <c r="J56" s="245">
        <v>387273</v>
      </c>
      <c r="K56" s="245">
        <v>1395</v>
      </c>
      <c r="N56" s="251">
        <v>-1260569.22</v>
      </c>
      <c r="O56" s="251">
        <v>2500517.0699999998</v>
      </c>
      <c r="P56" s="40">
        <v>845318.01</v>
      </c>
      <c r="R56" s="40">
        <v>493.84</v>
      </c>
      <c r="S56" s="40">
        <v>234160</v>
      </c>
      <c r="T56" s="40">
        <v>28200</v>
      </c>
      <c r="U56" s="246">
        <v>415410</v>
      </c>
      <c r="V56" s="246">
        <v>22380</v>
      </c>
      <c r="X56" s="246">
        <v>450321.91999999998</v>
      </c>
      <c r="Y56" s="246">
        <v>94124.54</v>
      </c>
      <c r="Z56" s="246">
        <v>4000</v>
      </c>
    </row>
    <row r="57" spans="1:26" x14ac:dyDescent="0.2">
      <c r="A57" s="251" t="s">
        <v>256</v>
      </c>
      <c r="B57" s="244">
        <v>927283.74</v>
      </c>
      <c r="C57" s="244">
        <v>0</v>
      </c>
      <c r="D57" s="244">
        <v>72275.759999999995</v>
      </c>
      <c r="E57" s="251">
        <v>552565.54</v>
      </c>
      <c r="F57" s="251">
        <v>388212.14</v>
      </c>
      <c r="J57" s="245">
        <v>43763.49</v>
      </c>
      <c r="K57" s="245">
        <v>4414</v>
      </c>
      <c r="N57" s="251">
        <v>-122552.74</v>
      </c>
      <c r="O57" s="251">
        <v>1946573.94</v>
      </c>
      <c r="P57" s="40">
        <v>1301613.7</v>
      </c>
      <c r="R57" s="40">
        <v>1230.5999999999999</v>
      </c>
      <c r="S57" s="40">
        <v>214900</v>
      </c>
      <c r="T57" s="40">
        <v>84600</v>
      </c>
      <c r="U57" s="246">
        <v>636162</v>
      </c>
      <c r="V57" s="246">
        <v>17028</v>
      </c>
      <c r="X57" s="246">
        <v>723314.15</v>
      </c>
      <c r="Y57" s="246">
        <v>157701.66</v>
      </c>
    </row>
    <row r="58" spans="1:26" x14ac:dyDescent="0.2">
      <c r="A58" s="251" t="s">
        <v>257</v>
      </c>
      <c r="B58" s="244">
        <v>367451.26</v>
      </c>
      <c r="C58" s="244">
        <v>0</v>
      </c>
      <c r="D58" s="244">
        <v>31786.68</v>
      </c>
      <c r="E58" s="251">
        <v>226993.53</v>
      </c>
      <c r="F58" s="251">
        <v>94972.44</v>
      </c>
      <c r="J58" s="245">
        <v>53535.519999999997</v>
      </c>
      <c r="K58" s="245">
        <v>443</v>
      </c>
      <c r="N58" s="251">
        <v>-329480.03999999998</v>
      </c>
      <c r="O58" s="251">
        <v>980950.37</v>
      </c>
      <c r="P58" s="40">
        <v>1252697.47</v>
      </c>
      <c r="R58" s="40">
        <v>633.99</v>
      </c>
      <c r="S58" s="40">
        <v>207570</v>
      </c>
      <c r="T58" s="40">
        <v>3000</v>
      </c>
      <c r="U58" s="246">
        <v>277800</v>
      </c>
      <c r="V58" s="246">
        <v>8633</v>
      </c>
      <c r="X58" s="246">
        <v>1131008.82</v>
      </c>
      <c r="Y58" s="246">
        <v>30704.58</v>
      </c>
    </row>
    <row r="59" spans="1:26" x14ac:dyDescent="0.2">
      <c r="A59" s="251" t="s">
        <v>258</v>
      </c>
      <c r="B59" s="244">
        <v>446438.42</v>
      </c>
      <c r="C59" s="244">
        <v>0</v>
      </c>
      <c r="D59" s="244">
        <v>5858.89</v>
      </c>
      <c r="E59" s="251">
        <v>1040247.75</v>
      </c>
      <c r="F59" s="251">
        <v>43440.57</v>
      </c>
      <c r="J59" s="245">
        <v>123445</v>
      </c>
      <c r="K59" s="245">
        <v>528</v>
      </c>
      <c r="N59" s="251">
        <v>-349889.96</v>
      </c>
      <c r="O59" s="251">
        <v>1692734.22</v>
      </c>
      <c r="P59" s="40">
        <v>410538.77</v>
      </c>
      <c r="R59" s="40">
        <v>543.36</v>
      </c>
      <c r="S59" s="40">
        <v>146090</v>
      </c>
      <c r="T59" s="40">
        <v>12200</v>
      </c>
      <c r="U59" s="246">
        <v>226919</v>
      </c>
      <c r="V59" s="246">
        <v>1756</v>
      </c>
      <c r="X59" s="246">
        <v>196467.22</v>
      </c>
      <c r="Y59" s="246">
        <v>75061.539999999994</v>
      </c>
    </row>
    <row r="60" spans="1:26" x14ac:dyDescent="0.2">
      <c r="A60" s="251" t="s">
        <v>262</v>
      </c>
      <c r="B60" s="244">
        <v>491323.34</v>
      </c>
      <c r="C60" s="244">
        <v>550</v>
      </c>
      <c r="D60" s="244">
        <v>13787.63</v>
      </c>
      <c r="E60" s="251">
        <v>782213.82</v>
      </c>
      <c r="F60" s="251">
        <v>-482436.77</v>
      </c>
      <c r="H60" s="245">
        <v>48374</v>
      </c>
      <c r="I60" s="245">
        <v>0</v>
      </c>
      <c r="J60" s="245">
        <v>550319</v>
      </c>
      <c r="N60" s="251">
        <v>-2127372.7599999998</v>
      </c>
      <c r="O60" s="251">
        <v>2210713.7999999998</v>
      </c>
      <c r="P60" s="40">
        <v>904863.53</v>
      </c>
      <c r="R60" s="40">
        <v>978.16</v>
      </c>
      <c r="S60" s="40">
        <v>457225.2</v>
      </c>
      <c r="U60" s="246">
        <v>649905.19999999995</v>
      </c>
      <c r="W60" s="246">
        <v>5340</v>
      </c>
      <c r="X60" s="246">
        <v>419991.98</v>
      </c>
      <c r="Y60" s="246">
        <v>79415.3</v>
      </c>
    </row>
    <row r="61" spans="1:26" x14ac:dyDescent="0.2">
      <c r="A61" s="251" t="s">
        <v>263</v>
      </c>
      <c r="B61" s="244">
        <v>804295.07</v>
      </c>
      <c r="C61" s="244">
        <v>26701</v>
      </c>
      <c r="D61" s="244">
        <v>269315.74</v>
      </c>
      <c r="E61" s="251">
        <v>834837.37</v>
      </c>
      <c r="F61" s="251">
        <v>-102000.61</v>
      </c>
      <c r="H61" s="245">
        <v>0</v>
      </c>
      <c r="I61" s="245">
        <v>13000</v>
      </c>
      <c r="J61" s="245">
        <v>79063</v>
      </c>
      <c r="N61" s="251">
        <v>220188.62</v>
      </c>
      <c r="O61" s="251">
        <v>1549075.07</v>
      </c>
      <c r="P61" s="40">
        <v>1173367.56</v>
      </c>
      <c r="R61" s="40">
        <v>1377.34</v>
      </c>
      <c r="S61" s="40">
        <v>678431</v>
      </c>
      <c r="T61" s="40">
        <v>37200</v>
      </c>
      <c r="U61" s="246">
        <v>844511</v>
      </c>
      <c r="X61" s="246">
        <v>495896.61</v>
      </c>
      <c r="Y61" s="246">
        <v>82179.64</v>
      </c>
    </row>
    <row r="62" spans="1:26" x14ac:dyDescent="0.2">
      <c r="A62" s="251" t="s">
        <v>264</v>
      </c>
      <c r="B62" s="244">
        <v>333356.76</v>
      </c>
      <c r="C62" s="244">
        <v>127878</v>
      </c>
      <c r="D62" s="244">
        <v>119731.46</v>
      </c>
      <c r="E62" s="251">
        <v>49254.28</v>
      </c>
      <c r="F62" s="251">
        <v>146921.64000000001</v>
      </c>
      <c r="I62" s="245">
        <v>91360</v>
      </c>
      <c r="J62" s="245">
        <v>382664</v>
      </c>
      <c r="K62" s="245">
        <v>895001.68</v>
      </c>
      <c r="N62" s="251">
        <v>-732513.36</v>
      </c>
      <c r="O62" s="251">
        <v>3406179.86</v>
      </c>
      <c r="P62" s="40">
        <v>1138586.5900000001</v>
      </c>
      <c r="R62" s="40">
        <v>862.48</v>
      </c>
      <c r="S62" s="40">
        <v>674571.2</v>
      </c>
      <c r="U62" s="246">
        <v>1017759.2</v>
      </c>
      <c r="X62" s="246">
        <v>590038.03</v>
      </c>
      <c r="Y62" s="246">
        <v>36811.26</v>
      </c>
    </row>
    <row r="63" spans="1:26" x14ac:dyDescent="0.2">
      <c r="A63" s="251" t="s">
        <v>265</v>
      </c>
      <c r="B63" s="244">
        <v>504271.71</v>
      </c>
      <c r="C63" s="244">
        <v>181531</v>
      </c>
      <c r="D63" s="244">
        <v>7698.11</v>
      </c>
      <c r="E63" s="251">
        <v>192403.28</v>
      </c>
      <c r="F63" s="251">
        <v>115000.81</v>
      </c>
      <c r="H63" s="245">
        <v>0</v>
      </c>
      <c r="I63" s="245">
        <v>13000</v>
      </c>
      <c r="J63" s="245">
        <v>454638</v>
      </c>
      <c r="N63" s="251">
        <v>-3234.99</v>
      </c>
      <c r="O63" s="251">
        <v>1679166.57</v>
      </c>
      <c r="P63" s="40">
        <v>976291.89</v>
      </c>
      <c r="Q63" s="40">
        <v>15000</v>
      </c>
      <c r="R63" s="40">
        <v>886.73</v>
      </c>
      <c r="S63" s="40">
        <v>30198</v>
      </c>
      <c r="T63" s="40">
        <v>40400</v>
      </c>
      <c r="U63" s="246">
        <v>200610</v>
      </c>
      <c r="W63" s="246">
        <v>440</v>
      </c>
      <c r="X63" s="246">
        <v>466762.86</v>
      </c>
      <c r="Y63" s="246">
        <v>34220.75</v>
      </c>
    </row>
    <row r="64" spans="1:26" x14ac:dyDescent="0.2">
      <c r="A64" s="251" t="s">
        <v>266</v>
      </c>
      <c r="B64" s="244">
        <v>319750.94</v>
      </c>
      <c r="C64" s="244">
        <v>0</v>
      </c>
      <c r="D64" s="244">
        <v>40210.660000000003</v>
      </c>
      <c r="E64" s="251">
        <v>532607.76</v>
      </c>
      <c r="F64" s="251">
        <v>203611.5</v>
      </c>
      <c r="H64" s="245">
        <v>0</v>
      </c>
      <c r="I64" s="245">
        <v>51800</v>
      </c>
      <c r="J64" s="245">
        <v>17700</v>
      </c>
      <c r="K64" s="245">
        <v>43400</v>
      </c>
      <c r="O64" s="251">
        <v>1290095.46</v>
      </c>
      <c r="P64" s="40">
        <v>893105.79</v>
      </c>
      <c r="R64" s="40">
        <v>572.5</v>
      </c>
      <c r="S64" s="40">
        <v>498160.25</v>
      </c>
      <c r="T64" s="40">
        <v>18600</v>
      </c>
      <c r="U64" s="246">
        <v>807160.25</v>
      </c>
      <c r="X64" s="246">
        <v>332453.96999999997</v>
      </c>
      <c r="Y64" s="246">
        <v>70200.55</v>
      </c>
    </row>
    <row r="65" spans="1:25" x14ac:dyDescent="0.2">
      <c r="A65" s="251" t="s">
        <v>267</v>
      </c>
      <c r="B65" s="244">
        <v>710629.1</v>
      </c>
      <c r="C65" s="244">
        <v>19692</v>
      </c>
      <c r="D65" s="244">
        <v>12300.91</v>
      </c>
      <c r="E65" s="251">
        <v>27883.63</v>
      </c>
      <c r="F65" s="251">
        <v>53947.5</v>
      </c>
      <c r="H65" s="245">
        <v>7473</v>
      </c>
      <c r="I65" s="245">
        <v>136620</v>
      </c>
      <c r="J65" s="245">
        <v>132424</v>
      </c>
      <c r="K65" s="245">
        <v>4975</v>
      </c>
      <c r="N65" s="251">
        <v>70823.600000000006</v>
      </c>
      <c r="O65" s="251">
        <v>2056145.55</v>
      </c>
      <c r="P65" s="40">
        <v>1009246.28</v>
      </c>
      <c r="R65" s="40">
        <v>1349.25</v>
      </c>
      <c r="S65" s="40">
        <v>574269.6</v>
      </c>
      <c r="U65" s="246">
        <v>929549.6</v>
      </c>
      <c r="W65" s="246">
        <v>15632</v>
      </c>
      <c r="X65" s="246">
        <v>370257.86</v>
      </c>
      <c r="Y65" s="246">
        <v>118418.23</v>
      </c>
    </row>
    <row r="66" spans="1:25" x14ac:dyDescent="0.2">
      <c r="A66" s="251" t="s">
        <v>271</v>
      </c>
      <c r="B66" s="244">
        <v>584600.64</v>
      </c>
      <c r="C66" s="244">
        <v>0</v>
      </c>
      <c r="D66" s="244">
        <v>95411.57</v>
      </c>
      <c r="E66" s="251">
        <v>720091.01</v>
      </c>
      <c r="F66" s="251">
        <v>406573.44</v>
      </c>
      <c r="H66" s="245">
        <v>10750</v>
      </c>
      <c r="I66" s="245">
        <v>14808.76</v>
      </c>
      <c r="J66" s="245">
        <v>258305</v>
      </c>
      <c r="K66" s="245">
        <v>11675</v>
      </c>
      <c r="N66" s="251">
        <v>-1350652.02</v>
      </c>
      <c r="O66" s="251">
        <v>2912713.08</v>
      </c>
      <c r="P66" s="40">
        <v>1054956.8500000001</v>
      </c>
      <c r="Q66" s="40">
        <v>95996</v>
      </c>
      <c r="R66" s="40">
        <v>680.4</v>
      </c>
      <c r="U66" s="246">
        <v>413030</v>
      </c>
      <c r="X66" s="246">
        <v>584034.87</v>
      </c>
      <c r="Y66" s="246">
        <v>177436.54</v>
      </c>
    </row>
    <row r="67" spans="1:25" x14ac:dyDescent="0.2">
      <c r="A67" s="251" t="s">
        <v>272</v>
      </c>
      <c r="B67" s="244">
        <v>541604.79</v>
      </c>
      <c r="C67" s="244">
        <v>0</v>
      </c>
      <c r="D67" s="244">
        <v>55395.35</v>
      </c>
      <c r="E67" s="251">
        <v>884510</v>
      </c>
      <c r="F67" s="251">
        <v>472441.03</v>
      </c>
      <c r="H67" s="245">
        <v>48650</v>
      </c>
      <c r="I67" s="245">
        <v>12891.37</v>
      </c>
      <c r="K67" s="245">
        <v>2150</v>
      </c>
      <c r="O67" s="251">
        <v>1364480.05</v>
      </c>
      <c r="P67" s="40">
        <v>949231.3</v>
      </c>
      <c r="R67" s="40">
        <v>770</v>
      </c>
      <c r="U67" s="246">
        <v>190440</v>
      </c>
      <c r="X67" s="246">
        <v>408684.23</v>
      </c>
      <c r="Y67" s="246">
        <v>121266.08</v>
      </c>
    </row>
    <row r="68" spans="1:25" x14ac:dyDescent="0.2">
      <c r="A68" s="251" t="s">
        <v>273</v>
      </c>
      <c r="B68" s="244">
        <v>212426.09</v>
      </c>
      <c r="C68" s="244">
        <v>0</v>
      </c>
      <c r="D68" s="244">
        <v>21839.200000000001</v>
      </c>
      <c r="E68" s="251">
        <v>810897.09</v>
      </c>
      <c r="F68" s="251">
        <v>232229.04</v>
      </c>
      <c r="H68" s="245">
        <v>14500</v>
      </c>
      <c r="I68" s="245">
        <v>13319.91</v>
      </c>
      <c r="K68" s="245">
        <v>1817.1</v>
      </c>
      <c r="M68" s="251">
        <v>-901183.61</v>
      </c>
      <c r="O68" s="251">
        <v>2067672.51</v>
      </c>
      <c r="P68" s="40">
        <v>731348.23</v>
      </c>
      <c r="Q68" s="40">
        <v>69000</v>
      </c>
      <c r="R68" s="40">
        <v>144.22999999999999</v>
      </c>
      <c r="U68" s="246">
        <v>136820</v>
      </c>
      <c r="X68" s="246">
        <v>398716.33</v>
      </c>
      <c r="Y68" s="246">
        <v>136343.62</v>
      </c>
    </row>
    <row r="69" spans="1:25" x14ac:dyDescent="0.2">
      <c r="A69" s="251" t="s">
        <v>274</v>
      </c>
      <c r="B69" s="244">
        <v>364428.94</v>
      </c>
      <c r="C69" s="244">
        <v>0</v>
      </c>
      <c r="D69" s="244">
        <v>13031.16</v>
      </c>
      <c r="E69" s="251">
        <v>739241.34</v>
      </c>
      <c r="F69" s="251">
        <v>514776.22</v>
      </c>
      <c r="H69" s="245">
        <v>0</v>
      </c>
      <c r="I69" s="245">
        <v>57032.25</v>
      </c>
      <c r="O69" s="251">
        <v>2226508.67</v>
      </c>
      <c r="P69" s="40">
        <v>1072645.1499999999</v>
      </c>
      <c r="R69" s="40">
        <v>368.15</v>
      </c>
      <c r="U69" s="246">
        <v>270254</v>
      </c>
      <c r="V69" s="246">
        <v>30000</v>
      </c>
      <c r="W69" s="246">
        <v>3800</v>
      </c>
      <c r="X69" s="246">
        <v>562514.94999999995</v>
      </c>
      <c r="Y69" s="246">
        <v>154578.37</v>
      </c>
    </row>
    <row r="70" spans="1:25" x14ac:dyDescent="0.2">
      <c r="A70" s="251" t="s">
        <v>275</v>
      </c>
      <c r="B70" s="244">
        <v>435132.11</v>
      </c>
      <c r="C70" s="244">
        <v>0</v>
      </c>
      <c r="D70" s="244">
        <v>38487.65</v>
      </c>
      <c r="E70" s="251">
        <v>435707.08</v>
      </c>
      <c r="F70" s="251">
        <v>732713.84</v>
      </c>
      <c r="H70" s="245">
        <v>11500</v>
      </c>
      <c r="I70" s="245">
        <v>14650.47</v>
      </c>
      <c r="J70" s="245">
        <v>144040</v>
      </c>
      <c r="K70" s="245">
        <v>561</v>
      </c>
      <c r="O70" s="251">
        <v>2114406.96</v>
      </c>
      <c r="P70" s="40">
        <v>1438641.74</v>
      </c>
      <c r="Q70" s="40">
        <v>98965</v>
      </c>
      <c r="R70" s="40">
        <v>511.5</v>
      </c>
      <c r="U70" s="246">
        <v>269238.26</v>
      </c>
      <c r="W70" s="246">
        <v>9137</v>
      </c>
      <c r="X70" s="246">
        <v>1128649.1499999999</v>
      </c>
      <c r="Y70" s="246">
        <v>191723.21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K123"/>
  <sheetViews>
    <sheetView topLeftCell="AA1" zoomScale="70" zoomScaleNormal="70" workbookViewId="0">
      <selection activeCell="AD14" sqref="AD14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66" bestFit="1" customWidth="1"/>
    <col min="4" max="4" width="26.875" style="66" customWidth="1"/>
    <col min="5" max="5" width="39" style="252" bestFit="1" customWidth="1"/>
    <col min="6" max="6" width="32.125" style="90" bestFit="1" customWidth="1"/>
    <col min="7" max="7" width="31.25" style="90" bestFit="1" customWidth="1"/>
    <col min="8" max="8" width="23" style="90" bestFit="1" customWidth="1"/>
    <col min="9" max="9" width="22.75" style="90" bestFit="1" customWidth="1"/>
    <col min="10" max="11" width="16.75" style="252" bestFit="1" customWidth="1"/>
    <col min="12" max="12" width="16.875" style="232" bestFit="1" customWidth="1"/>
    <col min="13" max="13" width="19.125" style="232" bestFit="1" customWidth="1"/>
    <col min="14" max="14" width="18.375" style="232" bestFit="1" customWidth="1"/>
    <col min="15" max="15" width="20.375" style="232" bestFit="1" customWidth="1"/>
    <col min="16" max="16" width="22.625" style="252" bestFit="1" customWidth="1"/>
    <col min="17" max="17" width="26.75" style="252" bestFit="1" customWidth="1"/>
    <col min="18" max="18" width="26.875" style="252" bestFit="1" customWidth="1"/>
    <col min="19" max="19" width="17" style="252" bestFit="1" customWidth="1"/>
    <col min="20" max="20" width="43.125" style="74" bestFit="1" customWidth="1"/>
    <col min="21" max="21" width="43.875" style="74" bestFit="1" customWidth="1"/>
    <col min="22" max="22" width="28" style="74" bestFit="1" customWidth="1"/>
    <col min="23" max="23" width="37.5" style="74" bestFit="1" customWidth="1"/>
    <col min="24" max="24" width="53.375" style="74" bestFit="1" customWidth="1"/>
    <col min="25" max="25" width="54.875" style="74" bestFit="1" customWidth="1"/>
    <col min="26" max="26" width="19.375" style="91" bestFit="1" customWidth="1"/>
    <col min="27" max="27" width="25.75" style="91" bestFit="1" customWidth="1"/>
    <col min="28" max="28" width="24.125" style="91" bestFit="1" customWidth="1"/>
    <col min="29" max="29" width="41.25" style="91" bestFit="1" customWidth="1"/>
    <col min="30" max="30" width="29.875" style="91" bestFit="1" customWidth="1"/>
    <col min="31" max="31" width="32.125" style="91" bestFit="1" customWidth="1"/>
    <col min="32" max="32" width="17.25" style="41" bestFit="1" customWidth="1"/>
    <col min="33" max="33" width="14.5" style="28" bestFit="1" customWidth="1"/>
    <col min="34" max="34" width="15.125" style="25" bestFit="1" customWidth="1"/>
    <col min="35" max="35" width="16.125" style="37" bestFit="1" customWidth="1"/>
    <col min="36" max="36" width="16.125" style="35" bestFit="1" customWidth="1"/>
    <col min="37" max="37" width="15.75" style="26" bestFit="1" customWidth="1"/>
    <col min="38" max="16384" width="9" style="1"/>
  </cols>
  <sheetData>
    <row r="1" spans="1:37" x14ac:dyDescent="0.2">
      <c r="E1" s="252" t="s">
        <v>1433</v>
      </c>
      <c r="F1" s="90" t="s">
        <v>1434</v>
      </c>
      <c r="G1" s="90" t="s">
        <v>1435</v>
      </c>
      <c r="H1" s="90" t="s">
        <v>1436</v>
      </c>
      <c r="I1" s="90" t="s">
        <v>1437</v>
      </c>
      <c r="J1" s="252" t="s">
        <v>1438</v>
      </c>
      <c r="K1" s="252" t="s">
        <v>1439</v>
      </c>
      <c r="L1" s="232" t="s">
        <v>1442</v>
      </c>
      <c r="M1" s="232" t="s">
        <v>1443</v>
      </c>
      <c r="N1" s="232" t="s">
        <v>1444</v>
      </c>
      <c r="O1" s="232" t="s">
        <v>1445</v>
      </c>
      <c r="P1" s="252" t="s">
        <v>1446</v>
      </c>
      <c r="Q1" s="252" t="s">
        <v>1447</v>
      </c>
      <c r="R1" s="252" t="s">
        <v>1448</v>
      </c>
      <c r="S1" s="252" t="s">
        <v>1449</v>
      </c>
      <c r="T1" s="74" t="s">
        <v>1450</v>
      </c>
      <c r="U1" s="74" t="s">
        <v>1452</v>
      </c>
      <c r="V1" s="74" t="s">
        <v>1453</v>
      </c>
      <c r="W1" s="74" t="s">
        <v>1454</v>
      </c>
      <c r="X1" s="74" t="s">
        <v>1455</v>
      </c>
      <c r="Y1" s="74" t="s">
        <v>1456</v>
      </c>
      <c r="Z1" s="91" t="s">
        <v>1457</v>
      </c>
      <c r="AA1" s="91" t="s">
        <v>1458</v>
      </c>
      <c r="AB1" s="91" t="s">
        <v>1459</v>
      </c>
      <c r="AC1" s="91" t="s">
        <v>1460</v>
      </c>
      <c r="AD1" s="91" t="s">
        <v>1461</v>
      </c>
      <c r="AE1" s="91" t="s">
        <v>1464</v>
      </c>
      <c r="AF1" s="40" t="s">
        <v>6</v>
      </c>
      <c r="AG1" s="27" t="s">
        <v>7</v>
      </c>
      <c r="AH1" s="14" t="s">
        <v>8</v>
      </c>
      <c r="AI1" s="17" t="s">
        <v>9</v>
      </c>
      <c r="AJ1" s="18" t="s">
        <v>10</v>
      </c>
      <c r="AK1" s="57" t="s">
        <v>11</v>
      </c>
    </row>
    <row r="2" spans="1:37" x14ac:dyDescent="0.2">
      <c r="E2" s="252" t="s">
        <v>1465</v>
      </c>
      <c r="F2" s="90" t="s">
        <v>1466</v>
      </c>
      <c r="G2" s="90" t="s">
        <v>1467</v>
      </c>
      <c r="H2" s="90" t="s">
        <v>1468</v>
      </c>
      <c r="I2" s="90" t="s">
        <v>1469</v>
      </c>
      <c r="J2" s="252" t="s">
        <v>1470</v>
      </c>
      <c r="K2" s="252" t="s">
        <v>1471</v>
      </c>
      <c r="L2" s="232" t="s">
        <v>1474</v>
      </c>
      <c r="M2" s="232" t="s">
        <v>1475</v>
      </c>
      <c r="N2" s="232" t="s">
        <v>1476</v>
      </c>
      <c r="O2" s="232" t="s">
        <v>1477</v>
      </c>
      <c r="P2" s="252" t="s">
        <v>1478</v>
      </c>
      <c r="Q2" s="252" t="s">
        <v>1479</v>
      </c>
      <c r="R2" s="252" t="s">
        <v>1480</v>
      </c>
      <c r="S2" s="252" t="s">
        <v>1481</v>
      </c>
      <c r="T2" s="74" t="s">
        <v>1482</v>
      </c>
      <c r="U2" s="74" t="s">
        <v>1484</v>
      </c>
      <c r="V2" s="74" t="s">
        <v>1485</v>
      </c>
      <c r="W2" s="74" t="s">
        <v>1486</v>
      </c>
      <c r="X2" s="74" t="s">
        <v>1487</v>
      </c>
      <c r="Y2" s="74" t="s">
        <v>1488</v>
      </c>
      <c r="Z2" s="91" t="s">
        <v>1489</v>
      </c>
      <c r="AA2" s="91" t="s">
        <v>1490</v>
      </c>
      <c r="AB2" s="91" t="s">
        <v>1491</v>
      </c>
      <c r="AC2" s="91" t="s">
        <v>1492</v>
      </c>
      <c r="AD2" s="91" t="s">
        <v>1493</v>
      </c>
      <c r="AE2" s="91" t="s">
        <v>1496</v>
      </c>
      <c r="AF2" s="40"/>
      <c r="AG2" s="27"/>
      <c r="AH2" s="14"/>
      <c r="AI2" s="19"/>
      <c r="AJ2" s="20"/>
      <c r="AK2" s="14"/>
    </row>
    <row r="3" spans="1:37" x14ac:dyDescent="0.2">
      <c r="C3" s="66" t="s">
        <v>810</v>
      </c>
      <c r="E3" s="252" t="s">
        <v>1497</v>
      </c>
      <c r="F3" s="90">
        <v>39187926.549999997</v>
      </c>
      <c r="G3" s="90">
        <v>3731245.94</v>
      </c>
      <c r="H3" s="90">
        <v>3044838.05</v>
      </c>
      <c r="I3" s="90">
        <v>223.82</v>
      </c>
      <c r="J3" s="252">
        <v>76531267.219999999</v>
      </c>
      <c r="K3" s="252">
        <v>36643624.159999996</v>
      </c>
      <c r="L3" s="232">
        <v>559359.94999999995</v>
      </c>
      <c r="M3" s="232">
        <v>1180081.31</v>
      </c>
      <c r="N3" s="232">
        <v>110000</v>
      </c>
      <c r="O3" s="232">
        <v>3939744.8</v>
      </c>
      <c r="P3" s="252">
        <v>448932.5</v>
      </c>
      <c r="Q3" s="252">
        <v>-2499278.48</v>
      </c>
      <c r="R3" s="252">
        <v>20555603.41</v>
      </c>
      <c r="S3" s="252">
        <v>135434243.99000001</v>
      </c>
      <c r="T3" s="74">
        <v>28.17</v>
      </c>
      <c r="U3" s="74">
        <v>57604320.780000001</v>
      </c>
      <c r="V3" s="74">
        <v>4593851.9400000004</v>
      </c>
      <c r="W3" s="74">
        <v>46694.58</v>
      </c>
      <c r="X3" s="74">
        <v>65572744.439999998</v>
      </c>
      <c r="Y3" s="74">
        <v>8560822.4399999995</v>
      </c>
      <c r="Z3" s="91">
        <v>86635584.349999994</v>
      </c>
      <c r="AA3" s="91">
        <v>6500</v>
      </c>
      <c r="AB3" s="91">
        <v>114699.81</v>
      </c>
      <c r="AC3" s="91">
        <v>28084525.140000001</v>
      </c>
      <c r="AD3" s="91">
        <v>17335329.149999999</v>
      </c>
      <c r="AE3" s="91">
        <v>2402074.2200000002</v>
      </c>
      <c r="AF3" s="74">
        <f t="shared" ref="AF3:AK3" si="0">SUM(AF4:AF123)</f>
        <v>45964234.360000007</v>
      </c>
      <c r="AG3" s="79">
        <f t="shared" si="0"/>
        <v>5789186.0599999996</v>
      </c>
      <c r="AH3" s="21">
        <f t="shared" si="0"/>
        <v>40175048.299999997</v>
      </c>
      <c r="AI3" s="22">
        <f t="shared" si="0"/>
        <v>136378462.35000002</v>
      </c>
      <c r="AJ3" s="16">
        <f t="shared" si="0"/>
        <v>134578712.67000002</v>
      </c>
      <c r="AK3" s="26">
        <f t="shared" si="0"/>
        <v>1799749.68</v>
      </c>
    </row>
    <row r="4" spans="1:37" x14ac:dyDescent="0.2">
      <c r="E4" s="252" t="s">
        <v>1837</v>
      </c>
      <c r="F4" s="90">
        <v>1786775.74</v>
      </c>
      <c r="G4" s="90">
        <v>27450</v>
      </c>
      <c r="H4" s="90">
        <v>28768</v>
      </c>
      <c r="I4" s="90">
        <v>0</v>
      </c>
      <c r="J4" s="252">
        <v>9</v>
      </c>
      <c r="K4" s="252">
        <v>821228.03</v>
      </c>
      <c r="M4" s="232">
        <v>7616.84</v>
      </c>
      <c r="N4" s="232">
        <v>8000</v>
      </c>
      <c r="O4" s="232">
        <v>1102270.04</v>
      </c>
      <c r="R4" s="252">
        <v>282284.08</v>
      </c>
      <c r="S4" s="252">
        <v>560321.12</v>
      </c>
      <c r="U4" s="74">
        <v>142800</v>
      </c>
      <c r="W4" s="74">
        <v>45.5</v>
      </c>
      <c r="X4" s="74">
        <v>1684283.16</v>
      </c>
      <c r="Y4" s="74">
        <v>1162241</v>
      </c>
      <c r="Z4" s="91">
        <v>1695313.16</v>
      </c>
      <c r="AB4" s="91">
        <v>10664</v>
      </c>
      <c r="AC4" s="91">
        <v>579653.81000000006</v>
      </c>
      <c r="AF4" s="74">
        <f>SUM(F4:I4)</f>
        <v>1842993.74</v>
      </c>
      <c r="AG4" s="79">
        <f>SUM(L4:O4)</f>
        <v>1117886.8800000001</v>
      </c>
      <c r="AH4" s="21">
        <f>AF4-AG4</f>
        <v>725106.85999999987</v>
      </c>
      <c r="AI4" s="22">
        <f>SUM(T4:Y4)</f>
        <v>2989369.66</v>
      </c>
      <c r="AJ4" s="16">
        <f>SUM(Z4:AE4)</f>
        <v>2285630.9699999997</v>
      </c>
      <c r="AK4" s="26">
        <f>AI4-AJ4</f>
        <v>703738.69000000041</v>
      </c>
    </row>
    <row r="5" spans="1:37" x14ac:dyDescent="0.2">
      <c r="E5" s="252" t="s">
        <v>1838</v>
      </c>
      <c r="F5" s="90">
        <v>3843.91</v>
      </c>
      <c r="H5" s="90">
        <v>10500</v>
      </c>
      <c r="I5" s="90">
        <v>0</v>
      </c>
      <c r="J5" s="252">
        <v>63175.86</v>
      </c>
      <c r="K5" s="252">
        <v>701012.58</v>
      </c>
      <c r="O5" s="232">
        <v>3900</v>
      </c>
      <c r="R5" s="252">
        <v>-1879165.9</v>
      </c>
      <c r="S5" s="252">
        <v>2026803.02</v>
      </c>
      <c r="X5" s="74">
        <v>403504.5</v>
      </c>
      <c r="Y5" s="74">
        <v>769136.86</v>
      </c>
      <c r="Z5" s="91">
        <v>405904.5</v>
      </c>
      <c r="AB5" s="91">
        <v>5245</v>
      </c>
      <c r="AC5" s="91">
        <v>71491.87</v>
      </c>
      <c r="AD5" s="91">
        <v>63004.76</v>
      </c>
      <c r="AF5" s="74">
        <f t="shared" ref="AF5:AF68" si="1">SUM(F5:I5)</f>
        <v>14343.91</v>
      </c>
      <c r="AG5" s="79">
        <f t="shared" ref="AG5:AG68" si="2">SUM(L5:O5)</f>
        <v>3900</v>
      </c>
      <c r="AH5" s="21">
        <f t="shared" ref="AH5:AH68" si="3">AF5-AG5</f>
        <v>10443.91</v>
      </c>
      <c r="AI5" s="22">
        <f t="shared" ref="AI5:AI68" si="4">SUM(T5:Y5)</f>
        <v>1172641.3599999999</v>
      </c>
      <c r="AJ5" s="16">
        <f t="shared" ref="AJ5:AJ68" si="5">SUM(Z5:AE5)</f>
        <v>545646.13</v>
      </c>
      <c r="AK5" s="26">
        <f t="shared" ref="AK5:AK68" si="6">AI5-AJ5</f>
        <v>626995.22999999986</v>
      </c>
    </row>
    <row r="6" spans="1:37" x14ac:dyDescent="0.2">
      <c r="E6" s="252" t="s">
        <v>1839</v>
      </c>
      <c r="F6" s="90">
        <v>8007.36</v>
      </c>
      <c r="H6" s="90">
        <v>20435</v>
      </c>
      <c r="I6" s="90">
        <v>0</v>
      </c>
      <c r="J6" s="252">
        <v>2674861.0499999998</v>
      </c>
      <c r="K6" s="252">
        <v>6754.56</v>
      </c>
      <c r="L6" s="232">
        <v>27500</v>
      </c>
      <c r="M6" s="232">
        <v>9670.9</v>
      </c>
      <c r="N6" s="232">
        <v>8000</v>
      </c>
      <c r="O6" s="232">
        <v>7.36</v>
      </c>
      <c r="R6" s="252">
        <v>2084624.55</v>
      </c>
      <c r="S6" s="252">
        <v>716949.66</v>
      </c>
      <c r="X6" s="74">
        <v>1218702</v>
      </c>
      <c r="Y6" s="74">
        <v>208112.72</v>
      </c>
      <c r="Z6" s="91">
        <v>1245802</v>
      </c>
      <c r="AB6" s="91">
        <v>5070</v>
      </c>
      <c r="AC6" s="91">
        <v>232110.62</v>
      </c>
      <c r="AD6" s="91">
        <v>80526.600000000006</v>
      </c>
      <c r="AF6" s="74">
        <f t="shared" si="1"/>
        <v>28442.36</v>
      </c>
      <c r="AG6" s="79">
        <f t="shared" si="2"/>
        <v>45178.26</v>
      </c>
      <c r="AH6" s="21">
        <f t="shared" si="3"/>
        <v>-16735.900000000001</v>
      </c>
      <c r="AI6" s="22">
        <f t="shared" si="4"/>
        <v>1426814.72</v>
      </c>
      <c r="AJ6" s="16">
        <f t="shared" si="5"/>
        <v>1563509.2200000002</v>
      </c>
      <c r="AK6" s="26">
        <f t="shared" si="6"/>
        <v>-136694.50000000023</v>
      </c>
    </row>
    <row r="7" spans="1:37" x14ac:dyDescent="0.2">
      <c r="A7" s="1" t="s">
        <v>588</v>
      </c>
      <c r="E7" s="252" t="s">
        <v>1840</v>
      </c>
      <c r="F7" s="90">
        <v>18415.27</v>
      </c>
      <c r="H7" s="90">
        <v>54313.58</v>
      </c>
      <c r="I7" s="90">
        <v>20.82</v>
      </c>
      <c r="J7" s="252">
        <v>3377388.7</v>
      </c>
      <c r="K7" s="252">
        <v>388106.04</v>
      </c>
      <c r="L7" s="232">
        <v>14035</v>
      </c>
      <c r="M7" s="232">
        <v>7081.28</v>
      </c>
      <c r="O7" s="232">
        <v>0</v>
      </c>
      <c r="R7" s="252">
        <v>2866496.12</v>
      </c>
      <c r="S7" s="252">
        <v>550717.67000000004</v>
      </c>
      <c r="T7" s="74">
        <v>28.17</v>
      </c>
      <c r="X7" s="74">
        <v>705810</v>
      </c>
      <c r="Y7" s="74">
        <v>1249878.05</v>
      </c>
      <c r="Z7" s="91">
        <v>726910</v>
      </c>
      <c r="AB7" s="91">
        <v>9639.81</v>
      </c>
      <c r="AC7" s="91">
        <v>643438.87</v>
      </c>
      <c r="AD7" s="91">
        <v>175813.2</v>
      </c>
      <c r="AF7" s="74">
        <f t="shared" si="1"/>
        <v>72749.670000000013</v>
      </c>
      <c r="AG7" s="79">
        <f t="shared" si="2"/>
        <v>21116.28</v>
      </c>
      <c r="AH7" s="21">
        <f t="shared" si="3"/>
        <v>51633.390000000014</v>
      </c>
      <c r="AI7" s="22">
        <f t="shared" si="4"/>
        <v>1955716.2200000002</v>
      </c>
      <c r="AJ7" s="16">
        <f t="shared" si="5"/>
        <v>1555801.8800000001</v>
      </c>
      <c r="AK7" s="26">
        <f t="shared" si="6"/>
        <v>399914.34000000008</v>
      </c>
    </row>
    <row r="8" spans="1:37" x14ac:dyDescent="0.2">
      <c r="E8" s="252" t="s">
        <v>1841</v>
      </c>
      <c r="F8" s="90">
        <v>42456.959999999999</v>
      </c>
      <c r="H8" s="90">
        <v>32537</v>
      </c>
      <c r="I8" s="90">
        <v>24.2</v>
      </c>
      <c r="J8" s="252">
        <v>358385.85</v>
      </c>
      <c r="K8" s="252">
        <v>131310.97</v>
      </c>
      <c r="L8" s="232">
        <v>46384.52</v>
      </c>
      <c r="M8" s="232">
        <v>12281.71</v>
      </c>
      <c r="N8" s="232">
        <v>8000</v>
      </c>
      <c r="O8" s="232">
        <v>11250</v>
      </c>
      <c r="R8" s="252">
        <v>-1495409.97</v>
      </c>
      <c r="S8" s="252">
        <v>2257089.6800000002</v>
      </c>
      <c r="V8" s="74">
        <v>38118</v>
      </c>
      <c r="X8" s="74">
        <v>656262</v>
      </c>
      <c r="Y8" s="74">
        <v>174502.57</v>
      </c>
      <c r="Z8" s="91">
        <v>677762</v>
      </c>
      <c r="AC8" s="91">
        <v>343030.34</v>
      </c>
      <c r="AD8" s="91">
        <v>122971.19</v>
      </c>
      <c r="AF8" s="74">
        <f t="shared" si="1"/>
        <v>75018.159999999989</v>
      </c>
      <c r="AG8" s="79">
        <f t="shared" si="2"/>
        <v>77916.23</v>
      </c>
      <c r="AH8" s="21">
        <f t="shared" si="3"/>
        <v>-2898.070000000007</v>
      </c>
      <c r="AI8" s="22">
        <f t="shared" si="4"/>
        <v>868882.57000000007</v>
      </c>
      <c r="AJ8" s="16">
        <f t="shared" si="5"/>
        <v>1143763.53</v>
      </c>
      <c r="AK8" s="26">
        <f t="shared" si="6"/>
        <v>-274880.95999999996</v>
      </c>
    </row>
    <row r="9" spans="1:37" x14ac:dyDescent="0.2">
      <c r="E9" s="252" t="s">
        <v>1842</v>
      </c>
      <c r="F9" s="90">
        <v>11013.34</v>
      </c>
      <c r="H9" s="90">
        <v>0</v>
      </c>
      <c r="I9" s="90">
        <v>99.66</v>
      </c>
      <c r="J9" s="252">
        <v>3934137.12</v>
      </c>
      <c r="K9" s="252">
        <v>272889.59999999998</v>
      </c>
      <c r="L9" s="232">
        <v>13613</v>
      </c>
      <c r="M9" s="232">
        <v>1203.9100000000001</v>
      </c>
      <c r="O9" s="232">
        <v>0</v>
      </c>
      <c r="R9" s="252">
        <v>4125104.64</v>
      </c>
      <c r="S9" s="252">
        <v>253201</v>
      </c>
      <c r="X9" s="74">
        <v>571822.5</v>
      </c>
      <c r="Y9" s="74">
        <v>160031.76</v>
      </c>
      <c r="Z9" s="91">
        <v>619822.5</v>
      </c>
      <c r="AB9" s="91">
        <v>10273</v>
      </c>
      <c r="AC9" s="91">
        <v>105462.67</v>
      </c>
      <c r="AD9" s="91">
        <v>171278.92</v>
      </c>
      <c r="AF9" s="74">
        <f t="shared" si="1"/>
        <v>11113</v>
      </c>
      <c r="AG9" s="79">
        <f t="shared" si="2"/>
        <v>14816.91</v>
      </c>
      <c r="AH9" s="21">
        <f t="shared" si="3"/>
        <v>-3703.91</v>
      </c>
      <c r="AI9" s="22">
        <f t="shared" si="4"/>
        <v>731854.26</v>
      </c>
      <c r="AJ9" s="16">
        <f t="shared" si="5"/>
        <v>906837.09000000008</v>
      </c>
      <c r="AK9" s="26">
        <f t="shared" si="6"/>
        <v>-174982.83000000007</v>
      </c>
    </row>
    <row r="10" spans="1:37" x14ac:dyDescent="0.2">
      <c r="E10" s="252" t="s">
        <v>1843</v>
      </c>
      <c r="F10" s="90">
        <v>40400.81</v>
      </c>
      <c r="H10" s="90">
        <v>28300</v>
      </c>
      <c r="I10" s="90">
        <v>0</v>
      </c>
      <c r="J10" s="252">
        <v>3343840.4</v>
      </c>
      <c r="K10" s="252">
        <v>3</v>
      </c>
      <c r="L10" s="232">
        <v>22590</v>
      </c>
      <c r="M10" s="232">
        <v>2130.37</v>
      </c>
      <c r="N10" s="232">
        <v>8000</v>
      </c>
      <c r="O10" s="232">
        <v>39600</v>
      </c>
      <c r="R10" s="252">
        <v>3421566.77</v>
      </c>
      <c r="W10" s="74">
        <v>2.7</v>
      </c>
      <c r="X10" s="74">
        <v>87055.5</v>
      </c>
      <c r="Y10" s="74">
        <v>43173.18</v>
      </c>
      <c r="Z10" s="91">
        <v>87055.5</v>
      </c>
      <c r="AB10" s="91">
        <v>6572</v>
      </c>
      <c r="AC10" s="91">
        <v>40258.85</v>
      </c>
      <c r="AD10" s="91">
        <v>77687.960000000006</v>
      </c>
      <c r="AF10" s="74">
        <f t="shared" si="1"/>
        <v>68700.81</v>
      </c>
      <c r="AG10" s="79">
        <f t="shared" si="2"/>
        <v>72320.37</v>
      </c>
      <c r="AH10" s="21">
        <f t="shared" si="3"/>
        <v>-3619.5599999999977</v>
      </c>
      <c r="AI10" s="22">
        <f t="shared" si="4"/>
        <v>130231.38</v>
      </c>
      <c r="AJ10" s="16">
        <f t="shared" si="5"/>
        <v>211574.31</v>
      </c>
      <c r="AK10" s="26">
        <f t="shared" si="6"/>
        <v>-81342.929999999993</v>
      </c>
    </row>
    <row r="11" spans="1:37" x14ac:dyDescent="0.2">
      <c r="E11" s="252" t="s">
        <v>1844</v>
      </c>
      <c r="F11" s="90">
        <v>7594.81</v>
      </c>
      <c r="H11" s="90">
        <v>0</v>
      </c>
      <c r="I11" s="90">
        <v>71.64</v>
      </c>
      <c r="J11" s="252">
        <v>1112028.7</v>
      </c>
      <c r="K11" s="252">
        <v>50070.76</v>
      </c>
      <c r="L11" s="232">
        <v>0</v>
      </c>
      <c r="O11" s="232">
        <v>0</v>
      </c>
      <c r="R11" s="252">
        <v>958036.12</v>
      </c>
      <c r="S11" s="252">
        <v>99610.62</v>
      </c>
      <c r="X11" s="74">
        <v>222505.5</v>
      </c>
      <c r="Y11" s="74">
        <v>398786.74</v>
      </c>
      <c r="Z11" s="91">
        <v>224905.5</v>
      </c>
      <c r="AB11" s="91">
        <v>1368</v>
      </c>
      <c r="AC11" s="91">
        <v>40227.29</v>
      </c>
      <c r="AD11" s="91">
        <v>242672.28</v>
      </c>
      <c r="AF11" s="74">
        <f t="shared" si="1"/>
        <v>7666.4500000000007</v>
      </c>
      <c r="AG11" s="79">
        <f t="shared" si="2"/>
        <v>0</v>
      </c>
      <c r="AH11" s="21">
        <f t="shared" si="3"/>
        <v>7666.4500000000007</v>
      </c>
      <c r="AI11" s="22">
        <f t="shared" si="4"/>
        <v>621292.24</v>
      </c>
      <c r="AJ11" s="16">
        <f t="shared" si="5"/>
        <v>509173.06999999995</v>
      </c>
      <c r="AK11" s="26">
        <f t="shared" si="6"/>
        <v>112119.17000000004</v>
      </c>
    </row>
    <row r="12" spans="1:37" x14ac:dyDescent="0.2">
      <c r="A12" s="1" t="s">
        <v>421</v>
      </c>
      <c r="B12" s="1" t="s">
        <v>423</v>
      </c>
      <c r="C12" s="66">
        <v>4017</v>
      </c>
      <c r="D12" s="66" t="s">
        <v>1022</v>
      </c>
      <c r="E12" s="252" t="s">
        <v>1845</v>
      </c>
      <c r="F12" s="90">
        <v>356639.72</v>
      </c>
      <c r="G12" s="90">
        <v>10000</v>
      </c>
      <c r="H12" s="90">
        <v>35872.35</v>
      </c>
      <c r="J12" s="252">
        <v>1303597.26</v>
      </c>
      <c r="K12" s="252">
        <v>354334.74</v>
      </c>
      <c r="L12" s="232">
        <v>0</v>
      </c>
      <c r="M12" s="232">
        <v>5460</v>
      </c>
      <c r="O12" s="232">
        <v>0</v>
      </c>
      <c r="R12" s="252">
        <v>141440.57999999999</v>
      </c>
      <c r="S12" s="252">
        <v>685585.33</v>
      </c>
      <c r="U12" s="74">
        <v>235470.71</v>
      </c>
      <c r="V12" s="74">
        <v>234864</v>
      </c>
      <c r="W12" s="74">
        <v>597.53</v>
      </c>
      <c r="X12" s="74">
        <v>1516517</v>
      </c>
      <c r="Y12" s="74">
        <v>54380</v>
      </c>
      <c r="Z12" s="91">
        <v>1630311</v>
      </c>
      <c r="AC12" s="91">
        <v>184780.88</v>
      </c>
      <c r="AD12" s="91">
        <v>189324.78</v>
      </c>
      <c r="AF12" s="74">
        <f t="shared" si="1"/>
        <v>402512.06999999995</v>
      </c>
      <c r="AG12" s="79">
        <f t="shared" si="2"/>
        <v>5460</v>
      </c>
      <c r="AH12" s="21">
        <f t="shared" si="3"/>
        <v>397052.06999999995</v>
      </c>
      <c r="AI12" s="22">
        <f t="shared" si="4"/>
        <v>2041829.24</v>
      </c>
      <c r="AJ12" s="16">
        <f t="shared" si="5"/>
        <v>2004416.66</v>
      </c>
      <c r="AK12" s="26">
        <f t="shared" si="6"/>
        <v>37412.580000000075</v>
      </c>
    </row>
    <row r="13" spans="1:37" x14ac:dyDescent="0.2">
      <c r="A13" s="1" t="s">
        <v>421</v>
      </c>
      <c r="B13" s="1" t="s">
        <v>423</v>
      </c>
      <c r="C13" s="66">
        <v>4254</v>
      </c>
      <c r="D13" s="66" t="s">
        <v>1023</v>
      </c>
      <c r="E13" s="252" t="s">
        <v>1846</v>
      </c>
      <c r="F13" s="90">
        <v>240584.74</v>
      </c>
      <c r="G13" s="90">
        <v>27994.76</v>
      </c>
      <c r="H13" s="90">
        <v>195727.85</v>
      </c>
      <c r="J13" s="252">
        <v>388818.5</v>
      </c>
      <c r="K13" s="252">
        <v>210595.61</v>
      </c>
      <c r="L13" s="232">
        <v>14200</v>
      </c>
      <c r="M13" s="232">
        <v>6300</v>
      </c>
      <c r="R13" s="252">
        <v>-26281.64</v>
      </c>
      <c r="S13" s="252">
        <v>1517319.83</v>
      </c>
      <c r="U13" s="74">
        <v>549802.18000000005</v>
      </c>
      <c r="W13" s="74">
        <v>398.44</v>
      </c>
      <c r="X13" s="74">
        <v>1158878.6200000001</v>
      </c>
      <c r="Y13" s="74">
        <v>49600</v>
      </c>
      <c r="Z13" s="91">
        <v>1208478.6200000001</v>
      </c>
      <c r="AC13" s="91">
        <v>327135.77</v>
      </c>
      <c r="AD13" s="91">
        <v>119701.25</v>
      </c>
      <c r="AF13" s="74">
        <f t="shared" si="1"/>
        <v>464307.35</v>
      </c>
      <c r="AG13" s="79">
        <f t="shared" si="2"/>
        <v>20500</v>
      </c>
      <c r="AH13" s="21">
        <f t="shared" si="3"/>
        <v>443807.35</v>
      </c>
      <c r="AI13" s="22">
        <f t="shared" si="4"/>
        <v>1758679.2400000002</v>
      </c>
      <c r="AJ13" s="16">
        <f t="shared" si="5"/>
        <v>1655315.6400000001</v>
      </c>
      <c r="AK13" s="26">
        <f t="shared" si="6"/>
        <v>103363.60000000009</v>
      </c>
    </row>
    <row r="14" spans="1:37" x14ac:dyDescent="0.2">
      <c r="A14" s="1" t="s">
        <v>421</v>
      </c>
      <c r="B14" s="1" t="s">
        <v>423</v>
      </c>
      <c r="C14" s="66">
        <v>2828</v>
      </c>
      <c r="D14" s="66" t="s">
        <v>1024</v>
      </c>
      <c r="E14" s="252" t="s">
        <v>1847</v>
      </c>
      <c r="F14" s="90">
        <v>274341</v>
      </c>
      <c r="G14" s="90">
        <v>286645.15999999997</v>
      </c>
      <c r="H14" s="90">
        <v>19263.919999999998</v>
      </c>
      <c r="J14" s="252">
        <v>1019209.13</v>
      </c>
      <c r="K14" s="252">
        <v>307383.98</v>
      </c>
      <c r="L14" s="232">
        <v>1500</v>
      </c>
      <c r="M14" s="232">
        <v>11270</v>
      </c>
      <c r="R14" s="252">
        <v>18900</v>
      </c>
      <c r="S14" s="252">
        <v>1326846.8</v>
      </c>
      <c r="U14" s="74">
        <v>305484.88</v>
      </c>
      <c r="V14" s="74">
        <v>379875</v>
      </c>
      <c r="W14" s="74">
        <v>67.39</v>
      </c>
      <c r="X14" s="74">
        <v>669873</v>
      </c>
      <c r="Y14" s="74">
        <v>15400</v>
      </c>
      <c r="Z14" s="91">
        <v>766193</v>
      </c>
      <c r="AC14" s="91">
        <v>274024.56</v>
      </c>
      <c r="AD14" s="91">
        <v>166769.51999999999</v>
      </c>
      <c r="AF14" s="74">
        <f t="shared" si="1"/>
        <v>580250.07999999996</v>
      </c>
      <c r="AG14" s="79">
        <f t="shared" si="2"/>
        <v>12770</v>
      </c>
      <c r="AH14" s="21">
        <f t="shared" si="3"/>
        <v>567480.07999999996</v>
      </c>
      <c r="AI14" s="22">
        <f t="shared" si="4"/>
        <v>1370700.27</v>
      </c>
      <c r="AJ14" s="16">
        <f t="shared" si="5"/>
        <v>1206987.08</v>
      </c>
      <c r="AK14" s="26">
        <f t="shared" si="6"/>
        <v>163713.18999999994</v>
      </c>
    </row>
    <row r="15" spans="1:37" x14ac:dyDescent="0.2">
      <c r="A15" s="1" t="s">
        <v>421</v>
      </c>
      <c r="B15" s="1" t="s">
        <v>423</v>
      </c>
      <c r="C15" s="66">
        <v>4184</v>
      </c>
      <c r="D15" s="66" t="s">
        <v>1025</v>
      </c>
      <c r="E15" s="252" t="s">
        <v>1848</v>
      </c>
      <c r="F15" s="90">
        <v>158012.68</v>
      </c>
      <c r="G15" s="90">
        <v>35459.06</v>
      </c>
      <c r="H15" s="90">
        <v>71193.67</v>
      </c>
      <c r="J15" s="252">
        <v>98752.87</v>
      </c>
      <c r="K15" s="252">
        <v>274726.58</v>
      </c>
      <c r="L15" s="232">
        <v>12000</v>
      </c>
      <c r="M15" s="232">
        <v>18320</v>
      </c>
      <c r="R15" s="252">
        <v>136073.47</v>
      </c>
      <c r="S15" s="252">
        <v>1336486.2</v>
      </c>
      <c r="U15" s="74">
        <v>387826.34</v>
      </c>
      <c r="W15" s="74">
        <v>355.15</v>
      </c>
      <c r="X15" s="74">
        <v>1458894</v>
      </c>
      <c r="Y15" s="74">
        <v>43700</v>
      </c>
      <c r="Z15" s="91">
        <v>1555618.2</v>
      </c>
      <c r="AC15" s="91">
        <v>325650.92</v>
      </c>
      <c r="AD15" s="91">
        <v>129912.61</v>
      </c>
      <c r="AF15" s="74">
        <f t="shared" si="1"/>
        <v>264665.40999999997</v>
      </c>
      <c r="AG15" s="79">
        <f t="shared" si="2"/>
        <v>30320</v>
      </c>
      <c r="AH15" s="21">
        <f t="shared" si="3"/>
        <v>234345.40999999997</v>
      </c>
      <c r="AI15" s="22">
        <f t="shared" si="4"/>
        <v>1890775.49</v>
      </c>
      <c r="AJ15" s="16">
        <f t="shared" si="5"/>
        <v>2011181.73</v>
      </c>
      <c r="AK15" s="26">
        <f t="shared" si="6"/>
        <v>-120406.23999999999</v>
      </c>
    </row>
    <row r="16" spans="1:37" x14ac:dyDescent="0.2">
      <c r="A16" s="1" t="s">
        <v>421</v>
      </c>
      <c r="B16" s="1" t="s">
        <v>423</v>
      </c>
      <c r="C16" s="66">
        <v>7069</v>
      </c>
      <c r="D16" s="66" t="s">
        <v>1026</v>
      </c>
      <c r="E16" s="252" t="s">
        <v>1849</v>
      </c>
      <c r="F16" s="90">
        <v>303669.96999999997</v>
      </c>
      <c r="G16" s="90">
        <v>52722.3</v>
      </c>
      <c r="H16" s="90">
        <v>92696.25</v>
      </c>
      <c r="J16" s="252">
        <v>1085150.03</v>
      </c>
      <c r="K16" s="252">
        <v>448527.74</v>
      </c>
      <c r="L16" s="232">
        <v>15000</v>
      </c>
      <c r="M16" s="232">
        <v>6300</v>
      </c>
      <c r="O16" s="232">
        <v>0</v>
      </c>
      <c r="R16" s="252">
        <v>258182.7</v>
      </c>
      <c r="S16" s="252">
        <v>2146839.4900000002</v>
      </c>
      <c r="U16" s="74">
        <v>581177.92000000004</v>
      </c>
      <c r="V16" s="74">
        <v>215380</v>
      </c>
      <c r="W16" s="74">
        <v>520.36</v>
      </c>
      <c r="X16" s="74">
        <v>1426841.45</v>
      </c>
      <c r="Y16" s="74">
        <v>16400</v>
      </c>
      <c r="Z16" s="91">
        <v>1807808.56</v>
      </c>
      <c r="AC16" s="91">
        <v>290340.25</v>
      </c>
      <c r="AD16" s="91">
        <v>214968.4</v>
      </c>
      <c r="AF16" s="74">
        <f t="shared" si="1"/>
        <v>449088.51999999996</v>
      </c>
      <c r="AG16" s="79">
        <f t="shared" si="2"/>
        <v>21300</v>
      </c>
      <c r="AH16" s="21">
        <f t="shared" si="3"/>
        <v>427788.51999999996</v>
      </c>
      <c r="AI16" s="22">
        <f t="shared" si="4"/>
        <v>2240319.73</v>
      </c>
      <c r="AJ16" s="16">
        <f t="shared" si="5"/>
        <v>2313117.21</v>
      </c>
      <c r="AK16" s="26">
        <f t="shared" si="6"/>
        <v>-72797.479999999981</v>
      </c>
    </row>
    <row r="17" spans="1:37" x14ac:dyDescent="0.2">
      <c r="A17" s="1" t="s">
        <v>421</v>
      </c>
      <c r="B17" s="1" t="s">
        <v>423</v>
      </c>
      <c r="C17" s="66">
        <v>6198</v>
      </c>
      <c r="D17" s="66" t="s">
        <v>1027</v>
      </c>
      <c r="E17" s="252" t="s">
        <v>1850</v>
      </c>
      <c r="F17" s="90">
        <v>564990.06000000006</v>
      </c>
      <c r="G17" s="90">
        <v>0</v>
      </c>
      <c r="H17" s="90">
        <v>87739.69</v>
      </c>
      <c r="J17" s="252">
        <v>182502.57</v>
      </c>
      <c r="K17" s="252">
        <v>262421.55</v>
      </c>
      <c r="L17" s="232">
        <v>8500</v>
      </c>
      <c r="S17" s="252">
        <v>1602780.76</v>
      </c>
      <c r="U17" s="74">
        <v>819412.34</v>
      </c>
      <c r="W17" s="74">
        <v>1158.21</v>
      </c>
      <c r="X17" s="74">
        <v>1018824</v>
      </c>
      <c r="Y17" s="74">
        <v>66400</v>
      </c>
      <c r="Z17" s="91">
        <v>1443624.2</v>
      </c>
      <c r="AC17" s="91">
        <v>285548.17</v>
      </c>
      <c r="AD17" s="91">
        <v>109219</v>
      </c>
      <c r="AF17" s="74">
        <f t="shared" si="1"/>
        <v>652729.75</v>
      </c>
      <c r="AG17" s="79">
        <f t="shared" si="2"/>
        <v>8500</v>
      </c>
      <c r="AH17" s="21">
        <f t="shared" si="3"/>
        <v>644229.75</v>
      </c>
      <c r="AI17" s="22">
        <f t="shared" si="4"/>
        <v>1905794.5499999998</v>
      </c>
      <c r="AJ17" s="16">
        <f t="shared" si="5"/>
        <v>1838391.3699999999</v>
      </c>
      <c r="AK17" s="26">
        <f t="shared" si="6"/>
        <v>67403.179999999935</v>
      </c>
    </row>
    <row r="18" spans="1:37" x14ac:dyDescent="0.2">
      <c r="A18" s="1" t="s">
        <v>421</v>
      </c>
      <c r="B18" s="1" t="s">
        <v>423</v>
      </c>
      <c r="C18" s="66">
        <v>2120</v>
      </c>
      <c r="D18" s="66" t="s">
        <v>1028</v>
      </c>
      <c r="E18" s="252" t="s">
        <v>1851</v>
      </c>
      <c r="F18" s="90">
        <v>317346.49</v>
      </c>
      <c r="G18" s="90">
        <v>0</v>
      </c>
      <c r="H18" s="90">
        <v>14145.64</v>
      </c>
      <c r="J18" s="252">
        <v>490196.66</v>
      </c>
      <c r="K18" s="252">
        <v>2525272.4500000002</v>
      </c>
      <c r="L18" s="232">
        <v>2684</v>
      </c>
      <c r="M18" s="232">
        <v>7038.3</v>
      </c>
      <c r="R18" s="252">
        <v>62671.06</v>
      </c>
      <c r="S18" s="252">
        <v>2036704.82</v>
      </c>
      <c r="U18" s="74">
        <v>318332</v>
      </c>
      <c r="W18" s="74">
        <v>606.20000000000005</v>
      </c>
      <c r="X18" s="74">
        <v>1038558</v>
      </c>
      <c r="Y18" s="74">
        <v>24700</v>
      </c>
      <c r="Z18" s="91">
        <v>1095258</v>
      </c>
      <c r="AC18" s="91">
        <v>269945.09999999998</v>
      </c>
      <c r="AD18" s="91">
        <v>435515.29</v>
      </c>
      <c r="AF18" s="74">
        <f t="shared" si="1"/>
        <v>331492.13</v>
      </c>
      <c r="AG18" s="79">
        <f t="shared" si="2"/>
        <v>9722.2999999999993</v>
      </c>
      <c r="AH18" s="21">
        <f t="shared" si="3"/>
        <v>321769.83</v>
      </c>
      <c r="AI18" s="22">
        <f t="shared" si="4"/>
        <v>1382196.2</v>
      </c>
      <c r="AJ18" s="16">
        <f t="shared" si="5"/>
        <v>1800718.3900000001</v>
      </c>
      <c r="AK18" s="26">
        <f t="shared" si="6"/>
        <v>-418522.19000000018</v>
      </c>
    </row>
    <row r="19" spans="1:37" x14ac:dyDescent="0.2">
      <c r="A19" s="1" t="s">
        <v>421</v>
      </c>
      <c r="B19" s="1" t="s">
        <v>423</v>
      </c>
      <c r="C19" s="66">
        <v>808</v>
      </c>
      <c r="D19" s="66" t="s">
        <v>1029</v>
      </c>
      <c r="E19" s="252" t="s">
        <v>1852</v>
      </c>
      <c r="F19" s="90">
        <v>99377.22</v>
      </c>
      <c r="G19" s="90">
        <v>5597.9</v>
      </c>
      <c r="H19" s="90">
        <v>78105.13</v>
      </c>
      <c r="J19" s="252">
        <v>1206081.6000000001</v>
      </c>
      <c r="K19" s="252">
        <v>659958.62</v>
      </c>
      <c r="L19" s="232">
        <v>0</v>
      </c>
      <c r="M19" s="232">
        <v>6300</v>
      </c>
      <c r="R19" s="252">
        <v>32559.22</v>
      </c>
      <c r="S19" s="252">
        <v>118427.08</v>
      </c>
      <c r="U19" s="74">
        <v>278256.06</v>
      </c>
      <c r="W19" s="74">
        <v>194.43</v>
      </c>
      <c r="X19" s="74">
        <v>499380</v>
      </c>
      <c r="Y19" s="74">
        <v>4000</v>
      </c>
      <c r="Z19" s="91">
        <v>503380</v>
      </c>
      <c r="AC19" s="91">
        <v>230980.2</v>
      </c>
      <c r="AD19" s="91">
        <v>222577.95</v>
      </c>
      <c r="AF19" s="74">
        <f t="shared" si="1"/>
        <v>183080.25</v>
      </c>
      <c r="AG19" s="79">
        <f t="shared" si="2"/>
        <v>6300</v>
      </c>
      <c r="AH19" s="21">
        <f t="shared" si="3"/>
        <v>176780.25</v>
      </c>
      <c r="AI19" s="22">
        <f t="shared" si="4"/>
        <v>781830.49</v>
      </c>
      <c r="AJ19" s="16">
        <f t="shared" si="5"/>
        <v>956938.14999999991</v>
      </c>
      <c r="AK19" s="26">
        <f t="shared" si="6"/>
        <v>-175107.65999999992</v>
      </c>
    </row>
    <row r="20" spans="1:37" x14ac:dyDescent="0.2">
      <c r="A20" s="1" t="s">
        <v>421</v>
      </c>
      <c r="B20" s="1" t="s">
        <v>423</v>
      </c>
      <c r="C20" s="66">
        <v>5257</v>
      </c>
      <c r="D20" s="66" t="s">
        <v>1030</v>
      </c>
      <c r="E20" s="252" t="s">
        <v>1853</v>
      </c>
      <c r="F20" s="90">
        <v>262674.33</v>
      </c>
      <c r="G20" s="90">
        <v>181103.2</v>
      </c>
      <c r="H20" s="90">
        <v>40802.339999999997</v>
      </c>
      <c r="J20" s="252">
        <v>165242.74</v>
      </c>
      <c r="K20" s="252">
        <v>268451.57</v>
      </c>
      <c r="M20" s="232">
        <v>7150</v>
      </c>
      <c r="R20" s="252">
        <v>410875.35</v>
      </c>
      <c r="S20" s="252">
        <v>1863971.92</v>
      </c>
      <c r="U20" s="74">
        <v>419400.86</v>
      </c>
      <c r="W20" s="74">
        <v>533.95000000000005</v>
      </c>
      <c r="X20" s="74">
        <v>604380</v>
      </c>
      <c r="Y20" s="74">
        <v>49600</v>
      </c>
      <c r="Z20" s="91">
        <v>990429.6</v>
      </c>
      <c r="AC20" s="91">
        <v>228308.46</v>
      </c>
      <c r="AD20" s="91">
        <v>120077.56</v>
      </c>
      <c r="AF20" s="74">
        <f t="shared" si="1"/>
        <v>484579.87</v>
      </c>
      <c r="AG20" s="79">
        <f t="shared" si="2"/>
        <v>7150</v>
      </c>
      <c r="AH20" s="21">
        <f t="shared" si="3"/>
        <v>477429.87</v>
      </c>
      <c r="AI20" s="22">
        <f t="shared" si="4"/>
        <v>1073914.81</v>
      </c>
      <c r="AJ20" s="16">
        <f t="shared" si="5"/>
        <v>1338815.6200000001</v>
      </c>
      <c r="AK20" s="26">
        <f t="shared" si="6"/>
        <v>-264900.81000000006</v>
      </c>
    </row>
    <row r="21" spans="1:37" x14ac:dyDescent="0.2">
      <c r="A21" s="1" t="s">
        <v>421</v>
      </c>
      <c r="B21" s="1" t="s">
        <v>423</v>
      </c>
      <c r="C21" s="66">
        <v>5547</v>
      </c>
      <c r="D21" s="66" t="s">
        <v>1031</v>
      </c>
      <c r="E21" s="252" t="s">
        <v>1854</v>
      </c>
      <c r="F21" s="90">
        <v>476943.21</v>
      </c>
      <c r="G21" s="90">
        <v>32096</v>
      </c>
      <c r="H21" s="90">
        <v>125550.9</v>
      </c>
      <c r="J21" s="252">
        <v>769233.68</v>
      </c>
      <c r="K21" s="252">
        <v>2105613.33</v>
      </c>
      <c r="L21" s="232">
        <v>0</v>
      </c>
      <c r="M21" s="232">
        <v>6300</v>
      </c>
      <c r="O21" s="232">
        <v>0</v>
      </c>
      <c r="R21" s="252">
        <v>505432.48</v>
      </c>
      <c r="S21" s="252">
        <v>2519990.75</v>
      </c>
      <c r="U21" s="74">
        <v>451934.64</v>
      </c>
      <c r="V21" s="74">
        <v>186500</v>
      </c>
      <c r="W21" s="74">
        <v>773.63</v>
      </c>
      <c r="X21" s="74">
        <v>1060974</v>
      </c>
      <c r="Y21" s="74">
        <v>62100</v>
      </c>
      <c r="Z21" s="91">
        <v>1403690</v>
      </c>
      <c r="AC21" s="91">
        <v>435784.32</v>
      </c>
      <c r="AD21" s="91">
        <v>401800.92</v>
      </c>
      <c r="AF21" s="74">
        <f t="shared" si="1"/>
        <v>634590.11</v>
      </c>
      <c r="AG21" s="79">
        <f t="shared" si="2"/>
        <v>6300</v>
      </c>
      <c r="AH21" s="21">
        <f t="shared" si="3"/>
        <v>628290.11</v>
      </c>
      <c r="AI21" s="22">
        <f t="shared" si="4"/>
        <v>1762282.27</v>
      </c>
      <c r="AJ21" s="16">
        <f t="shared" si="5"/>
        <v>2241275.2400000002</v>
      </c>
      <c r="AK21" s="26">
        <f t="shared" si="6"/>
        <v>-478992.9700000002</v>
      </c>
    </row>
    <row r="22" spans="1:37" x14ac:dyDescent="0.2">
      <c r="A22" s="1" t="s">
        <v>421</v>
      </c>
      <c r="B22" s="1" t="s">
        <v>423</v>
      </c>
      <c r="C22" s="66">
        <v>4817</v>
      </c>
      <c r="D22" s="66" t="s">
        <v>1032</v>
      </c>
      <c r="E22" s="252" t="s">
        <v>1855</v>
      </c>
      <c r="F22" s="90">
        <v>917545.9</v>
      </c>
      <c r="G22" s="90">
        <v>76330.679999999993</v>
      </c>
      <c r="H22" s="90">
        <v>1000</v>
      </c>
      <c r="J22" s="252">
        <v>741426.59</v>
      </c>
      <c r="K22" s="252">
        <v>594776.75</v>
      </c>
      <c r="L22" s="232">
        <v>0</v>
      </c>
      <c r="S22" s="252">
        <v>4994895.4800000004</v>
      </c>
      <c r="U22" s="74">
        <v>616713.67000000004</v>
      </c>
      <c r="V22" s="74">
        <v>252710</v>
      </c>
      <c r="W22" s="74">
        <v>1375.2</v>
      </c>
      <c r="X22" s="74">
        <v>1269294</v>
      </c>
      <c r="Y22" s="74">
        <v>24840</v>
      </c>
      <c r="Z22" s="91">
        <v>1308134</v>
      </c>
      <c r="AC22" s="91">
        <v>434511.34</v>
      </c>
      <c r="AD22" s="91">
        <v>276665.53000000003</v>
      </c>
      <c r="AF22" s="74">
        <f t="shared" si="1"/>
        <v>994876.58000000007</v>
      </c>
      <c r="AG22" s="79">
        <f t="shared" si="2"/>
        <v>0</v>
      </c>
      <c r="AH22" s="21">
        <f t="shared" si="3"/>
        <v>994876.58000000007</v>
      </c>
      <c r="AI22" s="22">
        <f t="shared" si="4"/>
        <v>2164932.87</v>
      </c>
      <c r="AJ22" s="16">
        <f t="shared" si="5"/>
        <v>2019310.87</v>
      </c>
      <c r="AK22" s="26">
        <f t="shared" si="6"/>
        <v>145622</v>
      </c>
    </row>
    <row r="23" spans="1:37" x14ac:dyDescent="0.2">
      <c r="A23" s="1" t="s">
        <v>421</v>
      </c>
      <c r="B23" s="1" t="s">
        <v>423</v>
      </c>
      <c r="C23" s="66">
        <v>4661</v>
      </c>
      <c r="D23" s="66" t="s">
        <v>1033</v>
      </c>
      <c r="E23" s="252" t="s">
        <v>1856</v>
      </c>
      <c r="F23" s="90">
        <v>144801.76</v>
      </c>
      <c r="G23" s="90">
        <v>190643.75</v>
      </c>
      <c r="H23" s="90">
        <v>84568.83</v>
      </c>
      <c r="J23" s="252">
        <v>320708.06</v>
      </c>
      <c r="K23" s="252">
        <v>359673.72</v>
      </c>
      <c r="L23" s="232">
        <v>9300</v>
      </c>
      <c r="M23" s="232">
        <v>5880</v>
      </c>
      <c r="O23" s="232">
        <v>46.72</v>
      </c>
      <c r="R23" s="252">
        <v>93685.97</v>
      </c>
      <c r="S23" s="252">
        <v>1550129.81</v>
      </c>
      <c r="U23" s="74">
        <v>408466.33</v>
      </c>
      <c r="W23" s="74">
        <v>302.64</v>
      </c>
      <c r="X23" s="74">
        <v>1368782.1</v>
      </c>
      <c r="Y23" s="74">
        <v>53600</v>
      </c>
      <c r="Z23" s="91">
        <v>1487038.5</v>
      </c>
      <c r="AC23" s="91">
        <v>266447.96999999997</v>
      </c>
      <c r="AD23" s="91">
        <v>157861.69</v>
      </c>
      <c r="AF23" s="74">
        <f t="shared" si="1"/>
        <v>420014.34</v>
      </c>
      <c r="AG23" s="79">
        <f t="shared" si="2"/>
        <v>15226.72</v>
      </c>
      <c r="AH23" s="21">
        <f t="shared" si="3"/>
        <v>404787.62000000005</v>
      </c>
      <c r="AI23" s="22">
        <f t="shared" si="4"/>
        <v>1831151.07</v>
      </c>
      <c r="AJ23" s="16">
        <f t="shared" si="5"/>
        <v>1911348.16</v>
      </c>
      <c r="AK23" s="26">
        <f t="shared" si="6"/>
        <v>-80197.089999999851</v>
      </c>
    </row>
    <row r="24" spans="1:37" x14ac:dyDescent="0.2">
      <c r="A24" s="1" t="s">
        <v>421</v>
      </c>
      <c r="B24" s="1" t="s">
        <v>423</v>
      </c>
      <c r="C24" s="66">
        <v>7585</v>
      </c>
      <c r="D24" s="66" t="s">
        <v>1034</v>
      </c>
      <c r="E24" s="252" t="s">
        <v>1857</v>
      </c>
      <c r="F24" s="90">
        <v>2167448.4300000002</v>
      </c>
      <c r="G24" s="90">
        <v>28909.55</v>
      </c>
      <c r="H24" s="90">
        <v>7832</v>
      </c>
      <c r="J24" s="252">
        <v>141593.94</v>
      </c>
      <c r="K24" s="252">
        <v>726297.98</v>
      </c>
      <c r="L24" s="232">
        <v>0</v>
      </c>
      <c r="M24" s="232">
        <v>14300</v>
      </c>
      <c r="R24" s="252">
        <v>260064.49</v>
      </c>
      <c r="S24" s="252">
        <v>2878887.21</v>
      </c>
      <c r="U24" s="74">
        <v>649304.49</v>
      </c>
      <c r="W24" s="74">
        <v>4014.68</v>
      </c>
      <c r="X24" s="74">
        <v>1824126</v>
      </c>
      <c r="Y24" s="74">
        <v>163400</v>
      </c>
      <c r="Z24" s="91">
        <v>2090026</v>
      </c>
      <c r="AC24" s="91">
        <v>538614.92000000004</v>
      </c>
      <c r="AD24" s="91">
        <v>238006.51</v>
      </c>
      <c r="AF24" s="74">
        <f t="shared" si="1"/>
        <v>2204189.98</v>
      </c>
      <c r="AG24" s="79">
        <f t="shared" si="2"/>
        <v>14300</v>
      </c>
      <c r="AH24" s="21">
        <f t="shared" si="3"/>
        <v>2189889.98</v>
      </c>
      <c r="AI24" s="22">
        <f t="shared" si="4"/>
        <v>2640845.17</v>
      </c>
      <c r="AJ24" s="16">
        <f t="shared" si="5"/>
        <v>2866647.4299999997</v>
      </c>
      <c r="AK24" s="26">
        <f t="shared" si="6"/>
        <v>-225802.25999999978</v>
      </c>
    </row>
    <row r="25" spans="1:37" x14ac:dyDescent="0.2">
      <c r="A25" s="1" t="s">
        <v>421</v>
      </c>
      <c r="B25" s="1" t="s">
        <v>423</v>
      </c>
      <c r="C25" s="66">
        <v>6519</v>
      </c>
      <c r="D25" s="66" t="s">
        <v>1035</v>
      </c>
      <c r="E25" s="252" t="s">
        <v>1858</v>
      </c>
      <c r="F25" s="90">
        <v>291886.24</v>
      </c>
      <c r="G25" s="90">
        <v>33569.550000000003</v>
      </c>
      <c r="H25" s="90">
        <v>20917.189999999999</v>
      </c>
      <c r="J25" s="252">
        <v>497761.65</v>
      </c>
      <c r="K25" s="252">
        <v>473283.81</v>
      </c>
      <c r="L25" s="232">
        <v>8750</v>
      </c>
      <c r="R25" s="252">
        <v>-210565.2</v>
      </c>
      <c r="S25" s="252">
        <v>2079998.65</v>
      </c>
      <c r="U25" s="74">
        <v>550810.37</v>
      </c>
      <c r="W25" s="74">
        <v>367.99</v>
      </c>
      <c r="X25" s="74">
        <v>1264381.8</v>
      </c>
      <c r="Y25" s="74">
        <v>78241</v>
      </c>
      <c r="Z25" s="91">
        <v>1411382.8</v>
      </c>
      <c r="AC25" s="91">
        <v>270613.15000000002</v>
      </c>
      <c r="AD25" s="91">
        <v>181161.48</v>
      </c>
      <c r="AF25" s="74">
        <f t="shared" si="1"/>
        <v>346372.98</v>
      </c>
      <c r="AG25" s="79">
        <f t="shared" si="2"/>
        <v>8750</v>
      </c>
      <c r="AH25" s="21">
        <f t="shared" si="3"/>
        <v>337622.98</v>
      </c>
      <c r="AI25" s="22">
        <f t="shared" si="4"/>
        <v>1893801.1600000001</v>
      </c>
      <c r="AJ25" s="16">
        <f t="shared" si="5"/>
        <v>1863157.4300000002</v>
      </c>
      <c r="AK25" s="26">
        <f t="shared" si="6"/>
        <v>30643.729999999981</v>
      </c>
    </row>
    <row r="26" spans="1:37" x14ac:dyDescent="0.2">
      <c r="A26" s="1" t="s">
        <v>421</v>
      </c>
      <c r="B26" s="1" t="s">
        <v>423</v>
      </c>
      <c r="C26" s="66">
        <v>4531</v>
      </c>
      <c r="D26" s="66" t="s">
        <v>1036</v>
      </c>
      <c r="E26" s="252" t="s">
        <v>1859</v>
      </c>
      <c r="F26" s="90">
        <v>602194.92000000004</v>
      </c>
      <c r="G26" s="90">
        <v>60116.76</v>
      </c>
      <c r="H26" s="90">
        <v>16273.35</v>
      </c>
      <c r="J26" s="252">
        <v>1211491.8999999999</v>
      </c>
      <c r="K26" s="252">
        <v>120134.76</v>
      </c>
      <c r="L26" s="232">
        <v>0</v>
      </c>
      <c r="M26" s="232">
        <v>8100</v>
      </c>
      <c r="O26" s="232">
        <v>0</v>
      </c>
      <c r="R26" s="252">
        <v>126601.39</v>
      </c>
      <c r="S26" s="252">
        <v>413083.29</v>
      </c>
      <c r="U26" s="74">
        <v>334377.13</v>
      </c>
      <c r="V26" s="74">
        <v>202870</v>
      </c>
      <c r="X26" s="74">
        <v>1031152.5</v>
      </c>
      <c r="Y26" s="74">
        <v>77700</v>
      </c>
      <c r="Z26" s="91">
        <v>1238134.5</v>
      </c>
      <c r="AC26" s="91">
        <v>247653.24</v>
      </c>
      <c r="AD26" s="91">
        <v>181322.44</v>
      </c>
      <c r="AE26" s="91">
        <v>1080</v>
      </c>
      <c r="AF26" s="74">
        <f t="shared" si="1"/>
        <v>678585.03</v>
      </c>
      <c r="AG26" s="79">
        <f t="shared" si="2"/>
        <v>8100</v>
      </c>
      <c r="AH26" s="21">
        <f t="shared" si="3"/>
        <v>670485.03</v>
      </c>
      <c r="AI26" s="22">
        <f t="shared" si="4"/>
        <v>1646099.63</v>
      </c>
      <c r="AJ26" s="16">
        <f t="shared" si="5"/>
        <v>1668190.18</v>
      </c>
      <c r="AK26" s="26">
        <f t="shared" si="6"/>
        <v>-22090.550000000047</v>
      </c>
    </row>
    <row r="27" spans="1:37" x14ac:dyDescent="0.2">
      <c r="A27" s="1" t="s">
        <v>421</v>
      </c>
      <c r="B27" s="1" t="s">
        <v>423</v>
      </c>
      <c r="C27" s="66">
        <v>2937</v>
      </c>
      <c r="D27" s="66" t="s">
        <v>1037</v>
      </c>
      <c r="E27" s="252" t="s">
        <v>1860</v>
      </c>
      <c r="F27" s="90">
        <v>317169.59999999998</v>
      </c>
      <c r="G27" s="90">
        <v>0</v>
      </c>
      <c r="H27" s="90">
        <v>11557</v>
      </c>
      <c r="J27" s="252">
        <v>727623.12</v>
      </c>
      <c r="K27" s="252">
        <v>322930.05</v>
      </c>
      <c r="L27" s="232">
        <v>0</v>
      </c>
      <c r="R27" s="252">
        <v>278514.52</v>
      </c>
      <c r="S27" s="252">
        <v>2337378.21</v>
      </c>
      <c r="U27" s="74">
        <v>341880.15</v>
      </c>
      <c r="V27" s="74">
        <v>62000</v>
      </c>
      <c r="W27" s="74">
        <v>618.53</v>
      </c>
      <c r="X27" s="74">
        <v>557314</v>
      </c>
      <c r="Y27" s="74">
        <v>32100</v>
      </c>
      <c r="Z27" s="91">
        <v>682901.4</v>
      </c>
      <c r="AC27" s="91">
        <v>280272.49</v>
      </c>
      <c r="AD27" s="91">
        <v>185476.22</v>
      </c>
      <c r="AF27" s="74">
        <f t="shared" si="1"/>
        <v>328726.59999999998</v>
      </c>
      <c r="AG27" s="79">
        <f t="shared" si="2"/>
        <v>0</v>
      </c>
      <c r="AH27" s="21">
        <f t="shared" si="3"/>
        <v>328726.59999999998</v>
      </c>
      <c r="AI27" s="22">
        <f t="shared" si="4"/>
        <v>993912.68</v>
      </c>
      <c r="AJ27" s="16">
        <f t="shared" si="5"/>
        <v>1148650.1100000001</v>
      </c>
      <c r="AK27" s="26">
        <f t="shared" si="6"/>
        <v>-154737.43000000005</v>
      </c>
    </row>
    <row r="28" spans="1:37" x14ac:dyDescent="0.2">
      <c r="A28" s="1" t="s">
        <v>421</v>
      </c>
      <c r="B28" s="1" t="s">
        <v>423</v>
      </c>
      <c r="C28" s="66">
        <v>2576</v>
      </c>
      <c r="D28" s="66" t="s">
        <v>1038</v>
      </c>
      <c r="E28" s="252" t="s">
        <v>1861</v>
      </c>
      <c r="F28" s="90">
        <v>246880.53</v>
      </c>
      <c r="G28" s="90">
        <v>0</v>
      </c>
      <c r="H28" s="90">
        <v>32352.54</v>
      </c>
      <c r="J28" s="252">
        <v>466293.43</v>
      </c>
      <c r="K28" s="252">
        <v>260482.7</v>
      </c>
      <c r="L28" s="232">
        <v>5000</v>
      </c>
      <c r="M28" s="232">
        <v>25520</v>
      </c>
      <c r="R28" s="252">
        <v>221545.72</v>
      </c>
      <c r="S28" s="252">
        <v>2446216.73</v>
      </c>
      <c r="U28" s="74">
        <v>279198.84000000003</v>
      </c>
      <c r="V28" s="74">
        <v>52600</v>
      </c>
      <c r="X28" s="74">
        <v>512022</v>
      </c>
      <c r="Y28" s="74">
        <v>6500</v>
      </c>
      <c r="Z28" s="91">
        <v>630842</v>
      </c>
      <c r="AC28" s="91">
        <v>208879.9</v>
      </c>
      <c r="AD28" s="91">
        <v>181022.38</v>
      </c>
      <c r="AE28" s="91">
        <v>100000</v>
      </c>
      <c r="AF28" s="74">
        <f t="shared" si="1"/>
        <v>279233.07</v>
      </c>
      <c r="AG28" s="79">
        <f t="shared" si="2"/>
        <v>30520</v>
      </c>
      <c r="AH28" s="21">
        <f t="shared" si="3"/>
        <v>248713.07</v>
      </c>
      <c r="AI28" s="22">
        <f t="shared" si="4"/>
        <v>850320.84000000008</v>
      </c>
      <c r="AJ28" s="16">
        <f t="shared" si="5"/>
        <v>1120744.28</v>
      </c>
      <c r="AK28" s="26">
        <f t="shared" si="6"/>
        <v>-270423.43999999994</v>
      </c>
    </row>
    <row r="29" spans="1:37" x14ac:dyDescent="0.2">
      <c r="A29" s="1" t="s">
        <v>426</v>
      </c>
      <c r="B29" s="1" t="s">
        <v>427</v>
      </c>
      <c r="C29" s="66">
        <v>3880</v>
      </c>
      <c r="D29" s="66" t="s">
        <v>1039</v>
      </c>
      <c r="E29" s="252" t="s">
        <v>1862</v>
      </c>
      <c r="F29" s="90">
        <v>749984.56</v>
      </c>
      <c r="G29" s="90">
        <v>332053.84999999998</v>
      </c>
      <c r="H29" s="90">
        <v>11474.75</v>
      </c>
      <c r="J29" s="252">
        <v>581571.93000000005</v>
      </c>
      <c r="K29" s="252">
        <v>284495.09000000003</v>
      </c>
      <c r="S29" s="252">
        <v>1940194.37</v>
      </c>
      <c r="U29" s="74">
        <v>913515.02</v>
      </c>
      <c r="V29" s="74">
        <v>13500</v>
      </c>
      <c r="W29" s="74">
        <v>1023.5</v>
      </c>
      <c r="X29" s="74">
        <v>978522.5</v>
      </c>
      <c r="Z29" s="91">
        <v>1058322.5</v>
      </c>
      <c r="AC29" s="91">
        <v>214261.2</v>
      </c>
      <c r="AD29" s="91">
        <v>133722.09</v>
      </c>
      <c r="AF29" s="74">
        <f t="shared" si="1"/>
        <v>1093513.1600000001</v>
      </c>
      <c r="AG29" s="79">
        <f t="shared" si="2"/>
        <v>0</v>
      </c>
      <c r="AH29" s="21">
        <f t="shared" si="3"/>
        <v>1093513.1600000001</v>
      </c>
      <c r="AI29" s="22">
        <f t="shared" si="4"/>
        <v>1906561.02</v>
      </c>
      <c r="AJ29" s="16">
        <f t="shared" si="5"/>
        <v>1406305.79</v>
      </c>
      <c r="AK29" s="26">
        <f t="shared" si="6"/>
        <v>500255.23</v>
      </c>
    </row>
    <row r="30" spans="1:37" x14ac:dyDescent="0.2">
      <c r="A30" s="1" t="s">
        <v>426</v>
      </c>
      <c r="B30" s="1" t="s">
        <v>427</v>
      </c>
      <c r="C30" s="66">
        <v>3169</v>
      </c>
      <c r="D30" s="66" t="s">
        <v>1040</v>
      </c>
      <c r="E30" s="252" t="s">
        <v>1863</v>
      </c>
      <c r="F30" s="90">
        <v>566231.59</v>
      </c>
      <c r="G30" s="90">
        <v>307734.19</v>
      </c>
      <c r="H30" s="90">
        <v>38213.39</v>
      </c>
      <c r="J30" s="252">
        <v>2510759.12</v>
      </c>
      <c r="K30" s="252">
        <v>246440.61</v>
      </c>
      <c r="S30" s="252">
        <v>225942.27</v>
      </c>
      <c r="U30" s="74">
        <v>949991.14</v>
      </c>
      <c r="W30" s="74">
        <v>2727.1</v>
      </c>
      <c r="X30" s="74">
        <v>515000.5</v>
      </c>
      <c r="Z30" s="91">
        <v>740433.5</v>
      </c>
      <c r="AC30" s="91">
        <v>261385</v>
      </c>
      <c r="AD30" s="91">
        <v>121149</v>
      </c>
      <c r="AF30" s="74">
        <f t="shared" si="1"/>
        <v>912179.17</v>
      </c>
      <c r="AG30" s="79">
        <f t="shared" si="2"/>
        <v>0</v>
      </c>
      <c r="AH30" s="21">
        <f t="shared" si="3"/>
        <v>912179.17</v>
      </c>
      <c r="AI30" s="22">
        <f t="shared" si="4"/>
        <v>1467718.74</v>
      </c>
      <c r="AJ30" s="16">
        <f t="shared" si="5"/>
        <v>1122967.5</v>
      </c>
      <c r="AK30" s="26">
        <f t="shared" si="6"/>
        <v>344751.24</v>
      </c>
    </row>
    <row r="31" spans="1:37" x14ac:dyDescent="0.2">
      <c r="A31" s="1" t="s">
        <v>426</v>
      </c>
      <c r="B31" s="1" t="s">
        <v>427</v>
      </c>
      <c r="C31" s="66">
        <v>7059</v>
      </c>
      <c r="D31" s="66" t="s">
        <v>1041</v>
      </c>
      <c r="E31" s="252" t="s">
        <v>1864</v>
      </c>
      <c r="F31" s="90">
        <v>1119585.48</v>
      </c>
      <c r="G31" s="90">
        <v>321943.5</v>
      </c>
      <c r="H31" s="90">
        <v>10352.69</v>
      </c>
      <c r="J31" s="252">
        <v>905072.72</v>
      </c>
      <c r="K31" s="252">
        <v>367250.07</v>
      </c>
      <c r="S31" s="252">
        <v>519805.36</v>
      </c>
      <c r="U31" s="74">
        <v>996315.64</v>
      </c>
      <c r="W31" s="74">
        <v>224.4</v>
      </c>
      <c r="X31" s="74">
        <v>483273</v>
      </c>
      <c r="Z31" s="91">
        <v>796433</v>
      </c>
      <c r="AC31" s="91">
        <v>397018.48</v>
      </c>
      <c r="AD31" s="91">
        <v>77119.5</v>
      </c>
      <c r="AF31" s="74">
        <f t="shared" si="1"/>
        <v>1451881.67</v>
      </c>
      <c r="AG31" s="79">
        <f t="shared" si="2"/>
        <v>0</v>
      </c>
      <c r="AH31" s="21">
        <f t="shared" si="3"/>
        <v>1451881.67</v>
      </c>
      <c r="AI31" s="22">
        <f t="shared" si="4"/>
        <v>1479813.04</v>
      </c>
      <c r="AJ31" s="16">
        <f t="shared" si="5"/>
        <v>1270570.98</v>
      </c>
      <c r="AK31" s="26">
        <f t="shared" si="6"/>
        <v>209242.06000000006</v>
      </c>
    </row>
    <row r="32" spans="1:37" x14ac:dyDescent="0.2">
      <c r="A32" s="1" t="s">
        <v>426</v>
      </c>
      <c r="B32" s="1" t="s">
        <v>427</v>
      </c>
      <c r="C32" s="66">
        <v>4668</v>
      </c>
      <c r="D32" s="66" t="s">
        <v>1042</v>
      </c>
      <c r="E32" s="252" t="s">
        <v>1865</v>
      </c>
      <c r="F32" s="90">
        <v>1056956.06</v>
      </c>
      <c r="G32" s="90">
        <v>155409.95000000001</v>
      </c>
      <c r="H32" s="90">
        <v>36354.94</v>
      </c>
      <c r="J32" s="252">
        <v>2356477.9300000002</v>
      </c>
      <c r="K32" s="252">
        <v>1117738.75</v>
      </c>
      <c r="S32" s="252">
        <v>164243.42000000001</v>
      </c>
      <c r="U32" s="74">
        <v>686540.63</v>
      </c>
      <c r="X32" s="74">
        <v>626010</v>
      </c>
      <c r="Z32" s="91">
        <v>756345</v>
      </c>
      <c r="AC32" s="91">
        <v>197519.99</v>
      </c>
      <c r="AD32" s="91">
        <v>144190</v>
      </c>
      <c r="AF32" s="74">
        <f t="shared" si="1"/>
        <v>1248720.95</v>
      </c>
      <c r="AG32" s="79">
        <f t="shared" si="2"/>
        <v>0</v>
      </c>
      <c r="AH32" s="21">
        <f t="shared" si="3"/>
        <v>1248720.95</v>
      </c>
      <c r="AI32" s="22">
        <f t="shared" si="4"/>
        <v>1312550.6299999999</v>
      </c>
      <c r="AJ32" s="16">
        <f t="shared" si="5"/>
        <v>1098054.99</v>
      </c>
      <c r="AK32" s="26">
        <f t="shared" si="6"/>
        <v>214495.6399999999</v>
      </c>
    </row>
    <row r="33" spans="1:37" x14ac:dyDescent="0.2">
      <c r="A33" s="1" t="s">
        <v>426</v>
      </c>
      <c r="B33" s="1" t="s">
        <v>427</v>
      </c>
      <c r="C33" s="66">
        <v>5951</v>
      </c>
      <c r="D33" s="66" t="s">
        <v>1043</v>
      </c>
      <c r="E33" s="252" t="s">
        <v>1866</v>
      </c>
      <c r="F33" s="90">
        <v>595146.01</v>
      </c>
      <c r="G33" s="90">
        <v>132538</v>
      </c>
      <c r="H33" s="90">
        <v>732.94</v>
      </c>
      <c r="J33" s="252">
        <v>554602.23999999999</v>
      </c>
      <c r="K33" s="252">
        <v>377794.38</v>
      </c>
      <c r="S33" s="252">
        <v>3631737.05</v>
      </c>
      <c r="U33" s="74">
        <v>892869.06</v>
      </c>
      <c r="V33" s="74">
        <v>268655</v>
      </c>
      <c r="X33" s="74">
        <v>1035455.2</v>
      </c>
      <c r="Z33" s="91">
        <v>1320105.2</v>
      </c>
      <c r="AC33" s="91">
        <v>355352.13</v>
      </c>
      <c r="AD33" s="91">
        <v>129518.05</v>
      </c>
      <c r="AF33" s="74">
        <f t="shared" si="1"/>
        <v>728416.95</v>
      </c>
      <c r="AG33" s="79">
        <f t="shared" si="2"/>
        <v>0</v>
      </c>
      <c r="AH33" s="21">
        <f t="shared" si="3"/>
        <v>728416.95</v>
      </c>
      <c r="AI33" s="22">
        <f t="shared" si="4"/>
        <v>2196979.2599999998</v>
      </c>
      <c r="AJ33" s="16">
        <f t="shared" si="5"/>
        <v>1804975.3800000001</v>
      </c>
      <c r="AK33" s="26">
        <f t="shared" si="6"/>
        <v>392003.87999999966</v>
      </c>
    </row>
    <row r="34" spans="1:37" x14ac:dyDescent="0.2">
      <c r="A34" s="1" t="s">
        <v>426</v>
      </c>
      <c r="B34" s="1" t="s">
        <v>427</v>
      </c>
      <c r="C34" s="66">
        <v>4528</v>
      </c>
      <c r="D34" s="66" t="s">
        <v>1044</v>
      </c>
      <c r="E34" s="252" t="s">
        <v>1867</v>
      </c>
      <c r="F34" s="90">
        <v>1328820.69</v>
      </c>
      <c r="G34" s="90">
        <v>304774.2</v>
      </c>
      <c r="H34" s="90">
        <v>131843.51999999999</v>
      </c>
      <c r="J34" s="252">
        <v>672875.54</v>
      </c>
      <c r="K34" s="252">
        <v>897547.75</v>
      </c>
      <c r="R34" s="252">
        <v>-65934</v>
      </c>
      <c r="S34" s="252">
        <v>1339915.8</v>
      </c>
      <c r="U34" s="74">
        <v>627526.29</v>
      </c>
      <c r="W34" s="74">
        <v>718.81</v>
      </c>
      <c r="X34" s="74">
        <v>722600</v>
      </c>
      <c r="Z34" s="91">
        <v>920790</v>
      </c>
      <c r="AC34" s="91">
        <v>367045.09</v>
      </c>
      <c r="AD34" s="91">
        <v>99883.42</v>
      </c>
      <c r="AF34" s="74">
        <f t="shared" si="1"/>
        <v>1765438.41</v>
      </c>
      <c r="AG34" s="79">
        <f t="shared" si="2"/>
        <v>0</v>
      </c>
      <c r="AH34" s="21">
        <f t="shared" si="3"/>
        <v>1765438.41</v>
      </c>
      <c r="AI34" s="22">
        <f t="shared" si="4"/>
        <v>1350845.1</v>
      </c>
      <c r="AJ34" s="16">
        <f t="shared" si="5"/>
        <v>1387718.51</v>
      </c>
      <c r="AK34" s="26">
        <f t="shared" si="6"/>
        <v>-36873.409999999916</v>
      </c>
    </row>
    <row r="35" spans="1:37" x14ac:dyDescent="0.2">
      <c r="A35" s="1" t="s">
        <v>426</v>
      </c>
      <c r="B35" s="1" t="s">
        <v>427</v>
      </c>
      <c r="C35" s="66">
        <v>5805</v>
      </c>
      <c r="D35" s="66" t="s">
        <v>1045</v>
      </c>
      <c r="E35" s="252" t="s">
        <v>1868</v>
      </c>
      <c r="F35" s="90">
        <v>1280740.1599999999</v>
      </c>
      <c r="G35" s="90">
        <v>195952.27</v>
      </c>
      <c r="H35" s="90">
        <v>25339.98</v>
      </c>
      <c r="J35" s="252">
        <v>637414.41</v>
      </c>
      <c r="K35" s="252">
        <v>171948.28</v>
      </c>
      <c r="S35" s="252">
        <v>2501284.2200000002</v>
      </c>
      <c r="U35" s="74">
        <v>947093.76</v>
      </c>
      <c r="W35" s="74">
        <v>2167.94</v>
      </c>
      <c r="X35" s="74">
        <v>784402</v>
      </c>
      <c r="Z35" s="91">
        <v>1001564</v>
      </c>
      <c r="AC35" s="91">
        <v>183401.21</v>
      </c>
      <c r="AD35" s="91">
        <v>164740.79999999999</v>
      </c>
      <c r="AF35" s="74">
        <f t="shared" si="1"/>
        <v>1502032.41</v>
      </c>
      <c r="AG35" s="79">
        <f t="shared" si="2"/>
        <v>0</v>
      </c>
      <c r="AH35" s="21">
        <f t="shared" si="3"/>
        <v>1502032.41</v>
      </c>
      <c r="AI35" s="22">
        <f t="shared" si="4"/>
        <v>1733663.7</v>
      </c>
      <c r="AJ35" s="16">
        <f t="shared" si="5"/>
        <v>1349706.01</v>
      </c>
      <c r="AK35" s="26">
        <f t="shared" si="6"/>
        <v>383957.68999999994</v>
      </c>
    </row>
    <row r="36" spans="1:37" x14ac:dyDescent="0.2">
      <c r="A36" s="1" t="s">
        <v>426</v>
      </c>
      <c r="B36" s="1" t="s">
        <v>427</v>
      </c>
      <c r="C36" s="66">
        <v>3290</v>
      </c>
      <c r="D36" s="66" t="s">
        <v>1046</v>
      </c>
      <c r="E36" s="252" t="s">
        <v>1869</v>
      </c>
      <c r="F36" s="90">
        <v>447881.37</v>
      </c>
      <c r="G36" s="90">
        <v>77339.100000000006</v>
      </c>
      <c r="H36" s="90">
        <v>200</v>
      </c>
      <c r="J36" s="252">
        <v>433823.62</v>
      </c>
      <c r="K36" s="252">
        <v>1185529.02</v>
      </c>
      <c r="S36" s="252">
        <v>1692932.58</v>
      </c>
      <c r="U36" s="74">
        <v>747271.17</v>
      </c>
      <c r="V36" s="74">
        <v>95000</v>
      </c>
      <c r="W36" s="74">
        <v>765.28</v>
      </c>
      <c r="X36" s="74">
        <v>725492.5</v>
      </c>
      <c r="Z36" s="91">
        <v>934679.5</v>
      </c>
      <c r="AC36" s="91">
        <v>218298.53</v>
      </c>
      <c r="AD36" s="91">
        <v>100023.51</v>
      </c>
      <c r="AF36" s="74">
        <f t="shared" si="1"/>
        <v>525420.47</v>
      </c>
      <c r="AG36" s="79">
        <f t="shared" si="2"/>
        <v>0</v>
      </c>
      <c r="AH36" s="21">
        <f t="shared" si="3"/>
        <v>525420.47</v>
      </c>
      <c r="AI36" s="22">
        <f t="shared" si="4"/>
        <v>1568528.9500000002</v>
      </c>
      <c r="AJ36" s="16">
        <f t="shared" si="5"/>
        <v>1253001.54</v>
      </c>
      <c r="AK36" s="26">
        <f t="shared" si="6"/>
        <v>315527.41000000015</v>
      </c>
    </row>
    <row r="37" spans="1:37" x14ac:dyDescent="0.2">
      <c r="A37" s="1" t="s">
        <v>426</v>
      </c>
      <c r="B37" s="1" t="s">
        <v>427</v>
      </c>
      <c r="C37" s="66">
        <v>5014</v>
      </c>
      <c r="D37" s="66" t="s">
        <v>1047</v>
      </c>
      <c r="E37" s="252" t="s">
        <v>1870</v>
      </c>
      <c r="F37" s="90">
        <v>283823.92</v>
      </c>
      <c r="G37" s="90">
        <v>175156.07</v>
      </c>
      <c r="H37" s="90">
        <v>11510</v>
      </c>
      <c r="J37" s="252">
        <v>1260871.6299999999</v>
      </c>
      <c r="K37" s="252">
        <v>91503.679999999993</v>
      </c>
      <c r="U37" s="74">
        <v>746136.13</v>
      </c>
      <c r="X37" s="74">
        <v>837536.7</v>
      </c>
      <c r="Z37" s="91">
        <v>966695.7</v>
      </c>
      <c r="AC37" s="91">
        <v>347311.18</v>
      </c>
      <c r="AD37" s="91">
        <v>172630.9</v>
      </c>
      <c r="AF37" s="74">
        <f t="shared" si="1"/>
        <v>470489.99</v>
      </c>
      <c r="AG37" s="79">
        <f t="shared" si="2"/>
        <v>0</v>
      </c>
      <c r="AH37" s="21">
        <f t="shared" si="3"/>
        <v>470489.99</v>
      </c>
      <c r="AI37" s="22">
        <f t="shared" si="4"/>
        <v>1583672.83</v>
      </c>
      <c r="AJ37" s="16">
        <f t="shared" si="5"/>
        <v>1486637.7799999998</v>
      </c>
      <c r="AK37" s="26">
        <f t="shared" si="6"/>
        <v>97035.050000000279</v>
      </c>
    </row>
    <row r="38" spans="1:37" x14ac:dyDescent="0.2">
      <c r="A38" s="1" t="s">
        <v>426</v>
      </c>
      <c r="B38" s="1" t="s">
        <v>427</v>
      </c>
      <c r="C38" s="66">
        <v>4611</v>
      </c>
      <c r="D38" s="66" t="s">
        <v>1048</v>
      </c>
      <c r="E38" s="252" t="s">
        <v>1871</v>
      </c>
      <c r="F38" s="90">
        <v>804878.23</v>
      </c>
      <c r="G38" s="90">
        <v>215357.85</v>
      </c>
      <c r="H38" s="90">
        <v>6728.31</v>
      </c>
      <c r="J38" s="252">
        <v>1203461.57</v>
      </c>
      <c r="K38" s="252">
        <v>451059.47</v>
      </c>
      <c r="M38" s="232">
        <v>8450</v>
      </c>
      <c r="U38" s="74">
        <v>951740.12</v>
      </c>
      <c r="W38" s="74">
        <v>317.77</v>
      </c>
      <c r="X38" s="74">
        <v>760228</v>
      </c>
      <c r="Z38" s="91">
        <v>1038831</v>
      </c>
      <c r="AC38" s="91">
        <v>263296.90000000002</v>
      </c>
      <c r="AD38" s="91">
        <v>84230.03</v>
      </c>
      <c r="AF38" s="74">
        <f t="shared" si="1"/>
        <v>1026964.39</v>
      </c>
      <c r="AG38" s="79">
        <f t="shared" si="2"/>
        <v>8450</v>
      </c>
      <c r="AH38" s="21">
        <f t="shared" si="3"/>
        <v>1018514.39</v>
      </c>
      <c r="AI38" s="22">
        <f t="shared" si="4"/>
        <v>1712285.8900000001</v>
      </c>
      <c r="AJ38" s="16">
        <f t="shared" si="5"/>
        <v>1386357.93</v>
      </c>
      <c r="AK38" s="26">
        <f t="shared" si="6"/>
        <v>325927.9600000002</v>
      </c>
    </row>
    <row r="39" spans="1:37" x14ac:dyDescent="0.2">
      <c r="A39" s="1" t="s">
        <v>430</v>
      </c>
      <c r="B39" s="1" t="s">
        <v>431</v>
      </c>
      <c r="C39" s="66">
        <v>2051</v>
      </c>
      <c r="D39" s="66" t="s">
        <v>1049</v>
      </c>
      <c r="E39" s="252" t="s">
        <v>1872</v>
      </c>
      <c r="F39" s="90">
        <v>891790.34</v>
      </c>
      <c r="G39" s="90">
        <v>0</v>
      </c>
      <c r="H39" s="90">
        <v>67292.95</v>
      </c>
      <c r="J39" s="252">
        <v>544850.04</v>
      </c>
      <c r="K39" s="252">
        <v>71519.86</v>
      </c>
      <c r="L39" s="232">
        <v>17460</v>
      </c>
      <c r="M39" s="232">
        <v>21300</v>
      </c>
      <c r="O39" s="232">
        <v>524521.81999999995</v>
      </c>
      <c r="P39" s="252">
        <v>57939.63</v>
      </c>
      <c r="R39" s="252">
        <v>-1012705.09</v>
      </c>
      <c r="S39" s="252">
        <v>1814650.86</v>
      </c>
      <c r="U39" s="74">
        <v>708115.89</v>
      </c>
      <c r="V39" s="74">
        <v>187057.5</v>
      </c>
      <c r="W39" s="74">
        <v>1490.29</v>
      </c>
      <c r="X39" s="74">
        <v>972037</v>
      </c>
      <c r="Y39" s="74">
        <v>3000</v>
      </c>
      <c r="Z39" s="91">
        <v>1216677</v>
      </c>
      <c r="AC39" s="91">
        <v>384781.54</v>
      </c>
      <c r="AD39" s="91">
        <v>72414.17</v>
      </c>
      <c r="AF39" s="74">
        <f t="shared" si="1"/>
        <v>959083.28999999992</v>
      </c>
      <c r="AG39" s="79">
        <f t="shared" si="2"/>
        <v>563281.81999999995</v>
      </c>
      <c r="AH39" s="21">
        <f t="shared" si="3"/>
        <v>395801.47</v>
      </c>
      <c r="AI39" s="22">
        <f t="shared" si="4"/>
        <v>1871700.6800000002</v>
      </c>
      <c r="AJ39" s="16">
        <f t="shared" si="5"/>
        <v>1673872.71</v>
      </c>
      <c r="AK39" s="26">
        <f t="shared" si="6"/>
        <v>197827.9700000002</v>
      </c>
    </row>
    <row r="40" spans="1:37" x14ac:dyDescent="0.2">
      <c r="A40" s="1" t="s">
        <v>430</v>
      </c>
      <c r="B40" s="1" t="s">
        <v>431</v>
      </c>
      <c r="C40" s="66">
        <v>1787</v>
      </c>
      <c r="D40" s="66" t="s">
        <v>1050</v>
      </c>
      <c r="E40" s="252" t="s">
        <v>1873</v>
      </c>
      <c r="F40" s="90">
        <v>252284.54</v>
      </c>
      <c r="G40" s="90">
        <v>0</v>
      </c>
      <c r="H40" s="90">
        <v>63841</v>
      </c>
      <c r="J40" s="252">
        <v>1571636.66</v>
      </c>
      <c r="K40" s="252">
        <v>237386.61</v>
      </c>
      <c r="L40" s="232">
        <v>8678.43</v>
      </c>
      <c r="M40" s="232">
        <v>21100</v>
      </c>
      <c r="O40" s="232">
        <v>67833</v>
      </c>
      <c r="R40" s="252">
        <v>-37627</v>
      </c>
      <c r="S40" s="252">
        <v>1633793.05</v>
      </c>
      <c r="U40" s="74">
        <v>788987.65</v>
      </c>
      <c r="V40" s="74">
        <v>205000</v>
      </c>
      <c r="W40" s="74">
        <v>506.78</v>
      </c>
      <c r="X40" s="74">
        <v>1158253.5</v>
      </c>
      <c r="Y40" s="74">
        <v>83000</v>
      </c>
      <c r="Z40" s="91">
        <v>1502266.5</v>
      </c>
      <c r="AC40" s="91">
        <v>493963.22</v>
      </c>
      <c r="AD40" s="91">
        <v>161609.78</v>
      </c>
      <c r="AF40" s="74">
        <f t="shared" si="1"/>
        <v>316125.54000000004</v>
      </c>
      <c r="AG40" s="79">
        <f t="shared" si="2"/>
        <v>97611.43</v>
      </c>
      <c r="AH40" s="21">
        <f t="shared" si="3"/>
        <v>218514.11000000004</v>
      </c>
      <c r="AI40" s="22">
        <f t="shared" si="4"/>
        <v>2235747.9300000002</v>
      </c>
      <c r="AJ40" s="16">
        <f t="shared" si="5"/>
        <v>2157839.5</v>
      </c>
      <c r="AK40" s="26">
        <f t="shared" si="6"/>
        <v>77908.430000000168</v>
      </c>
    </row>
    <row r="41" spans="1:37" x14ac:dyDescent="0.2">
      <c r="A41" s="1" t="s">
        <v>430</v>
      </c>
      <c r="B41" s="1" t="s">
        <v>431</v>
      </c>
      <c r="C41" s="66">
        <v>2904</v>
      </c>
      <c r="D41" s="66" t="s">
        <v>1051</v>
      </c>
      <c r="E41" s="252" t="s">
        <v>1874</v>
      </c>
      <c r="F41" s="90">
        <v>460502.73</v>
      </c>
      <c r="G41" s="90">
        <v>23400</v>
      </c>
      <c r="H41" s="90">
        <v>76958.759999999995</v>
      </c>
      <c r="J41" s="252">
        <v>1129822.78</v>
      </c>
      <c r="K41" s="252">
        <v>392074.67</v>
      </c>
      <c r="L41" s="232">
        <v>10770.8</v>
      </c>
      <c r="M41" s="232">
        <v>18500</v>
      </c>
      <c r="R41" s="252">
        <v>-166</v>
      </c>
      <c r="S41" s="252">
        <v>174893.33</v>
      </c>
      <c r="U41" s="74">
        <v>702228.37</v>
      </c>
      <c r="X41" s="74">
        <v>941669</v>
      </c>
      <c r="Y41" s="74">
        <v>12600</v>
      </c>
      <c r="Z41" s="91">
        <v>1167719</v>
      </c>
      <c r="AC41" s="91">
        <v>533602.27</v>
      </c>
      <c r="AD41" s="91">
        <v>190805.34</v>
      </c>
      <c r="AF41" s="74">
        <f t="shared" si="1"/>
        <v>560861.49</v>
      </c>
      <c r="AG41" s="79">
        <f t="shared" si="2"/>
        <v>29270.799999999999</v>
      </c>
      <c r="AH41" s="21">
        <f t="shared" si="3"/>
        <v>531590.68999999994</v>
      </c>
      <c r="AI41" s="22">
        <f t="shared" si="4"/>
        <v>1656497.37</v>
      </c>
      <c r="AJ41" s="16">
        <f t="shared" si="5"/>
        <v>1892126.61</v>
      </c>
      <c r="AK41" s="26">
        <f t="shared" si="6"/>
        <v>-235629.24</v>
      </c>
    </row>
    <row r="42" spans="1:37" x14ac:dyDescent="0.2">
      <c r="A42" s="1" t="s">
        <v>430</v>
      </c>
      <c r="B42" s="1" t="s">
        <v>431</v>
      </c>
      <c r="C42" s="66">
        <v>3978</v>
      </c>
      <c r="D42" s="66" t="s">
        <v>1052</v>
      </c>
      <c r="E42" s="252" t="s">
        <v>1875</v>
      </c>
      <c r="F42" s="90">
        <v>1988841.31</v>
      </c>
      <c r="G42" s="90">
        <v>8810.15</v>
      </c>
      <c r="H42" s="90">
        <v>50161</v>
      </c>
      <c r="J42" s="252">
        <v>1421456.67</v>
      </c>
      <c r="K42" s="252">
        <v>295432.46000000002</v>
      </c>
      <c r="L42" s="232">
        <v>46968.02</v>
      </c>
      <c r="M42" s="232">
        <v>105350</v>
      </c>
      <c r="O42" s="232">
        <v>1899311.1</v>
      </c>
      <c r="P42" s="252">
        <v>51948.21</v>
      </c>
      <c r="R42" s="252">
        <v>-118978.9</v>
      </c>
      <c r="S42" s="252">
        <v>1781475.04</v>
      </c>
      <c r="U42" s="74">
        <v>919657.77</v>
      </c>
      <c r="X42" s="74">
        <v>1177331</v>
      </c>
      <c r="Y42" s="74">
        <v>21000</v>
      </c>
      <c r="Z42" s="91">
        <v>1495651</v>
      </c>
      <c r="AC42" s="91">
        <v>661887.35</v>
      </c>
      <c r="AD42" s="91">
        <v>213370.21</v>
      </c>
      <c r="AF42" s="74">
        <f t="shared" si="1"/>
        <v>2047812.46</v>
      </c>
      <c r="AG42" s="79">
        <f t="shared" si="2"/>
        <v>2051629.12</v>
      </c>
      <c r="AH42" s="21">
        <f t="shared" si="3"/>
        <v>-3816.660000000149</v>
      </c>
      <c r="AI42" s="22">
        <f t="shared" si="4"/>
        <v>2117988.77</v>
      </c>
      <c r="AJ42" s="16">
        <f t="shared" si="5"/>
        <v>2370908.56</v>
      </c>
      <c r="AK42" s="26">
        <f t="shared" si="6"/>
        <v>-252919.79000000004</v>
      </c>
    </row>
    <row r="43" spans="1:37" x14ac:dyDescent="0.2">
      <c r="A43" s="1" t="s">
        <v>430</v>
      </c>
      <c r="B43" s="1" t="s">
        <v>431</v>
      </c>
      <c r="C43" s="66">
        <v>3763</v>
      </c>
      <c r="D43" s="66" t="s">
        <v>1053</v>
      </c>
      <c r="E43" s="252" t="s">
        <v>1876</v>
      </c>
      <c r="F43" s="90">
        <v>633353.06999999995</v>
      </c>
      <c r="G43" s="90">
        <v>15300</v>
      </c>
      <c r="H43" s="90">
        <v>37451.120000000003</v>
      </c>
      <c r="J43" s="252">
        <v>413963.43</v>
      </c>
      <c r="K43" s="252">
        <v>173698.18</v>
      </c>
      <c r="L43" s="232">
        <v>13373.6</v>
      </c>
      <c r="M43" s="232">
        <v>24900</v>
      </c>
      <c r="O43" s="232">
        <v>13</v>
      </c>
      <c r="R43" s="252">
        <v>-455580.38</v>
      </c>
      <c r="S43" s="252">
        <v>1769380.27</v>
      </c>
      <c r="U43" s="74">
        <v>1009625.48</v>
      </c>
      <c r="W43" s="74">
        <v>1397.28</v>
      </c>
      <c r="X43" s="74">
        <v>1384414.5</v>
      </c>
      <c r="Y43" s="74">
        <v>22500</v>
      </c>
      <c r="Z43" s="91">
        <v>1736734.5</v>
      </c>
      <c r="AC43" s="91">
        <v>630386.42000000004</v>
      </c>
      <c r="AD43" s="91">
        <v>120296.03</v>
      </c>
      <c r="AF43" s="74">
        <f t="shared" si="1"/>
        <v>686104.19</v>
      </c>
      <c r="AG43" s="79">
        <f t="shared" si="2"/>
        <v>38286.6</v>
      </c>
      <c r="AH43" s="21">
        <f t="shared" si="3"/>
        <v>647817.59</v>
      </c>
      <c r="AI43" s="22">
        <f t="shared" si="4"/>
        <v>2417937.2599999998</v>
      </c>
      <c r="AJ43" s="16">
        <f t="shared" si="5"/>
        <v>2487416.9499999997</v>
      </c>
      <c r="AK43" s="26">
        <f t="shared" si="6"/>
        <v>-69479.689999999944</v>
      </c>
    </row>
    <row r="44" spans="1:37" x14ac:dyDescent="0.2">
      <c r="A44" s="1" t="s">
        <v>430</v>
      </c>
      <c r="B44" s="1" t="s">
        <v>431</v>
      </c>
      <c r="C44" s="66">
        <v>973</v>
      </c>
      <c r="D44" s="66" t="s">
        <v>1054</v>
      </c>
      <c r="E44" s="252" t="s">
        <v>1877</v>
      </c>
      <c r="F44" s="90">
        <v>188403.53</v>
      </c>
      <c r="G44" s="90">
        <v>0</v>
      </c>
      <c r="H44" s="90">
        <v>21502</v>
      </c>
      <c r="J44" s="252">
        <v>1022960.02</v>
      </c>
      <c r="K44" s="252">
        <v>157863.88</v>
      </c>
      <c r="L44" s="232">
        <v>7794.08</v>
      </c>
      <c r="M44" s="232">
        <v>16509.03</v>
      </c>
      <c r="S44" s="252">
        <v>2854151.72</v>
      </c>
      <c r="U44" s="74">
        <v>456438.87</v>
      </c>
      <c r="W44" s="74">
        <v>371.46</v>
      </c>
      <c r="X44" s="74">
        <v>789086.5</v>
      </c>
      <c r="Y44" s="74">
        <v>15000</v>
      </c>
      <c r="Z44" s="91">
        <v>1040536.5</v>
      </c>
      <c r="AC44" s="91">
        <v>179092.22</v>
      </c>
      <c r="AD44" s="91">
        <v>160820.01</v>
      </c>
      <c r="AF44" s="74">
        <f t="shared" si="1"/>
        <v>209905.53</v>
      </c>
      <c r="AG44" s="79">
        <f t="shared" si="2"/>
        <v>24303.11</v>
      </c>
      <c r="AH44" s="21">
        <f t="shared" si="3"/>
        <v>185602.41999999998</v>
      </c>
      <c r="AI44" s="22">
        <f t="shared" si="4"/>
        <v>1260896.83</v>
      </c>
      <c r="AJ44" s="16">
        <f t="shared" si="5"/>
        <v>1380448.73</v>
      </c>
      <c r="AK44" s="26">
        <f t="shared" si="6"/>
        <v>-119551.89999999991</v>
      </c>
    </row>
    <row r="45" spans="1:37" x14ac:dyDescent="0.2">
      <c r="A45" s="1" t="s">
        <v>430</v>
      </c>
      <c r="B45" s="1" t="s">
        <v>431</v>
      </c>
      <c r="C45" s="66">
        <v>4069</v>
      </c>
      <c r="D45" s="66" t="s">
        <v>1055</v>
      </c>
      <c r="E45" s="252" t="s">
        <v>1878</v>
      </c>
      <c r="F45" s="90">
        <v>176194.1</v>
      </c>
      <c r="G45" s="90">
        <v>0</v>
      </c>
      <c r="H45" s="90">
        <v>32667</v>
      </c>
      <c r="J45" s="252">
        <v>605888.87</v>
      </c>
      <c r="K45" s="252">
        <v>91987.08</v>
      </c>
      <c r="L45" s="232">
        <v>17584.2</v>
      </c>
      <c r="M45" s="232">
        <v>20909.29</v>
      </c>
      <c r="R45" s="252">
        <v>700</v>
      </c>
      <c r="S45" s="252">
        <v>1653756.5</v>
      </c>
      <c r="U45" s="74">
        <v>859238.71</v>
      </c>
      <c r="V45" s="74">
        <v>91800</v>
      </c>
      <c r="W45" s="74">
        <v>448.46</v>
      </c>
      <c r="X45" s="74">
        <v>357850</v>
      </c>
      <c r="Y45" s="74">
        <v>8200</v>
      </c>
      <c r="Z45" s="91">
        <v>799890</v>
      </c>
      <c r="AC45" s="91">
        <v>385529.64</v>
      </c>
      <c r="AD45" s="91">
        <v>123559.11</v>
      </c>
      <c r="AF45" s="74">
        <f t="shared" si="1"/>
        <v>208861.1</v>
      </c>
      <c r="AG45" s="79">
        <f t="shared" si="2"/>
        <v>38493.490000000005</v>
      </c>
      <c r="AH45" s="21">
        <f t="shared" si="3"/>
        <v>170367.61</v>
      </c>
      <c r="AI45" s="22">
        <f t="shared" si="4"/>
        <v>1317537.17</v>
      </c>
      <c r="AJ45" s="16">
        <f t="shared" si="5"/>
        <v>1308978.7500000002</v>
      </c>
      <c r="AK45" s="26">
        <f t="shared" si="6"/>
        <v>8558.4199999996927</v>
      </c>
    </row>
    <row r="46" spans="1:37" x14ac:dyDescent="0.2">
      <c r="A46" s="1" t="s">
        <v>430</v>
      </c>
      <c r="B46" s="1" t="s">
        <v>431</v>
      </c>
      <c r="C46" s="66">
        <v>5012</v>
      </c>
      <c r="D46" s="66" t="s">
        <v>1056</v>
      </c>
      <c r="E46" s="252" t="s">
        <v>1879</v>
      </c>
      <c r="F46" s="90">
        <v>128703.14</v>
      </c>
      <c r="G46" s="90">
        <v>149508.37</v>
      </c>
      <c r="H46" s="90">
        <v>34099.25</v>
      </c>
      <c r="J46" s="252">
        <v>793657.7</v>
      </c>
      <c r="K46" s="252">
        <v>207738.98</v>
      </c>
      <c r="L46" s="232">
        <v>90000</v>
      </c>
      <c r="M46" s="232">
        <v>6170</v>
      </c>
      <c r="O46" s="232">
        <v>37.380000000000003</v>
      </c>
      <c r="S46" s="252">
        <v>1474437.8</v>
      </c>
      <c r="U46" s="74">
        <v>391007.88</v>
      </c>
      <c r="W46" s="74">
        <v>417.09</v>
      </c>
      <c r="X46" s="74">
        <v>644509.19999999995</v>
      </c>
      <c r="Y46" s="74">
        <v>34500</v>
      </c>
      <c r="Z46" s="91">
        <v>904249.2</v>
      </c>
      <c r="AC46" s="91">
        <v>394170.39</v>
      </c>
      <c r="AD46" s="91">
        <v>129483.18</v>
      </c>
      <c r="AF46" s="74">
        <f t="shared" si="1"/>
        <v>312310.76</v>
      </c>
      <c r="AG46" s="79">
        <f t="shared" si="2"/>
        <v>96207.38</v>
      </c>
      <c r="AH46" s="21">
        <f t="shared" si="3"/>
        <v>216103.38</v>
      </c>
      <c r="AI46" s="22">
        <f t="shared" si="4"/>
        <v>1070434.17</v>
      </c>
      <c r="AJ46" s="16">
        <f t="shared" si="5"/>
        <v>1427902.7699999998</v>
      </c>
      <c r="AK46" s="26">
        <f t="shared" si="6"/>
        <v>-357468.59999999986</v>
      </c>
    </row>
    <row r="47" spans="1:37" x14ac:dyDescent="0.2">
      <c r="A47" s="1" t="s">
        <v>430</v>
      </c>
      <c r="B47" s="1" t="s">
        <v>431</v>
      </c>
      <c r="C47" s="66">
        <v>5988</v>
      </c>
      <c r="D47" s="66" t="s">
        <v>1057</v>
      </c>
      <c r="E47" s="252" t="s">
        <v>1880</v>
      </c>
      <c r="F47" s="90">
        <v>278745.5</v>
      </c>
      <c r="G47" s="90">
        <v>42735.09</v>
      </c>
      <c r="H47" s="90">
        <v>29980</v>
      </c>
      <c r="J47" s="252">
        <v>1267629.03</v>
      </c>
      <c r="K47" s="252">
        <v>209807.33</v>
      </c>
      <c r="L47" s="232">
        <v>36842.69</v>
      </c>
      <c r="M47" s="232">
        <v>85225</v>
      </c>
      <c r="O47" s="232">
        <v>45.2</v>
      </c>
      <c r="S47" s="252">
        <v>2017007.85</v>
      </c>
      <c r="U47" s="74">
        <v>1236835.27</v>
      </c>
      <c r="V47" s="74">
        <v>433450</v>
      </c>
      <c r="W47" s="74">
        <v>1156.6500000000001</v>
      </c>
      <c r="X47" s="74">
        <v>526899</v>
      </c>
      <c r="Y47" s="74">
        <v>17500</v>
      </c>
      <c r="Z47" s="91">
        <v>1044069</v>
      </c>
      <c r="AC47" s="91">
        <v>1155864.67</v>
      </c>
      <c r="AD47" s="91">
        <v>155536.76</v>
      </c>
      <c r="AF47" s="74">
        <f t="shared" si="1"/>
        <v>351460.58999999997</v>
      </c>
      <c r="AG47" s="79">
        <f t="shared" si="2"/>
        <v>122112.89</v>
      </c>
      <c r="AH47" s="21">
        <f t="shared" si="3"/>
        <v>229347.69999999995</v>
      </c>
      <c r="AI47" s="22">
        <f t="shared" si="4"/>
        <v>2215840.92</v>
      </c>
      <c r="AJ47" s="16">
        <f t="shared" si="5"/>
        <v>2355470.4299999997</v>
      </c>
      <c r="AK47" s="26">
        <f t="shared" si="6"/>
        <v>-139629.50999999978</v>
      </c>
    </row>
    <row r="48" spans="1:37" x14ac:dyDescent="0.2">
      <c r="A48" s="1" t="s">
        <v>430</v>
      </c>
      <c r="B48" s="1" t="s">
        <v>431</v>
      </c>
      <c r="C48" s="66">
        <v>2518</v>
      </c>
      <c r="D48" s="66" t="s">
        <v>1058</v>
      </c>
      <c r="E48" s="252" t="s">
        <v>1881</v>
      </c>
      <c r="F48" s="90">
        <v>310105.33</v>
      </c>
      <c r="G48" s="90">
        <v>158.6</v>
      </c>
      <c r="H48" s="90">
        <v>25305.97</v>
      </c>
      <c r="J48" s="252">
        <v>1300193.8899999999</v>
      </c>
      <c r="K48" s="252">
        <v>154926.22</v>
      </c>
      <c r="L48" s="232">
        <v>2743.44</v>
      </c>
      <c r="M48" s="232">
        <v>17231.490000000002</v>
      </c>
      <c r="S48" s="252">
        <v>216270.07999999999</v>
      </c>
      <c r="U48" s="74">
        <v>604862.56999999995</v>
      </c>
      <c r="V48" s="74">
        <v>206150</v>
      </c>
      <c r="W48" s="74">
        <v>953.59</v>
      </c>
      <c r="X48" s="74">
        <v>828173</v>
      </c>
      <c r="Y48" s="74">
        <v>38000</v>
      </c>
      <c r="Z48" s="91">
        <v>1103373</v>
      </c>
      <c r="AC48" s="91">
        <v>298667.90000000002</v>
      </c>
      <c r="AD48" s="91">
        <v>133125.49</v>
      </c>
      <c r="AF48" s="74">
        <f t="shared" si="1"/>
        <v>335569.9</v>
      </c>
      <c r="AG48" s="79">
        <f t="shared" si="2"/>
        <v>19974.93</v>
      </c>
      <c r="AH48" s="21">
        <f t="shared" si="3"/>
        <v>315594.97000000003</v>
      </c>
      <c r="AI48" s="22">
        <f t="shared" si="4"/>
        <v>1678139.16</v>
      </c>
      <c r="AJ48" s="16">
        <f t="shared" si="5"/>
        <v>1535166.39</v>
      </c>
      <c r="AK48" s="26">
        <f t="shared" si="6"/>
        <v>142972.77000000002</v>
      </c>
    </row>
    <row r="49" spans="1:37" x14ac:dyDescent="0.2">
      <c r="A49" s="1" t="s">
        <v>430</v>
      </c>
      <c r="B49" s="1" t="s">
        <v>431</v>
      </c>
      <c r="C49" s="66">
        <v>5747</v>
      </c>
      <c r="D49" s="66" t="s">
        <v>1059</v>
      </c>
      <c r="E49" s="252" t="s">
        <v>1882</v>
      </c>
      <c r="F49" s="90">
        <v>440668.12</v>
      </c>
      <c r="G49" s="90">
        <v>0</v>
      </c>
      <c r="H49" s="90">
        <v>71580</v>
      </c>
      <c r="J49" s="252">
        <v>1416442.94</v>
      </c>
      <c r="K49" s="252">
        <v>263207.58</v>
      </c>
      <c r="L49" s="232">
        <v>8712.7999999999993</v>
      </c>
      <c r="M49" s="232">
        <v>26700</v>
      </c>
      <c r="O49" s="232">
        <v>122.49</v>
      </c>
      <c r="P49" s="252">
        <v>285500.07</v>
      </c>
      <c r="R49" s="252">
        <v>39709.519999999997</v>
      </c>
      <c r="S49" s="252">
        <v>2076002.99</v>
      </c>
      <c r="U49" s="74">
        <v>1378881.92</v>
      </c>
      <c r="V49" s="74">
        <v>218276.66</v>
      </c>
      <c r="X49" s="74">
        <v>1163203</v>
      </c>
      <c r="Y49" s="74">
        <v>31500</v>
      </c>
      <c r="Z49" s="91">
        <v>1842843</v>
      </c>
      <c r="AC49" s="91">
        <v>653966.04</v>
      </c>
      <c r="AD49" s="91">
        <v>156696.68</v>
      </c>
      <c r="AF49" s="74">
        <f t="shared" si="1"/>
        <v>512248.12</v>
      </c>
      <c r="AG49" s="79">
        <f t="shared" si="2"/>
        <v>35535.29</v>
      </c>
      <c r="AH49" s="21">
        <f t="shared" si="3"/>
        <v>476712.83</v>
      </c>
      <c r="AI49" s="22">
        <f t="shared" si="4"/>
        <v>2791861.58</v>
      </c>
      <c r="AJ49" s="16">
        <f t="shared" si="5"/>
        <v>2653505.7200000002</v>
      </c>
      <c r="AK49" s="26">
        <f t="shared" si="6"/>
        <v>138355.85999999987</v>
      </c>
    </row>
    <row r="50" spans="1:37" x14ac:dyDescent="0.2">
      <c r="A50" s="1" t="s">
        <v>430</v>
      </c>
      <c r="B50" s="1" t="s">
        <v>431</v>
      </c>
      <c r="C50" s="66">
        <v>3454</v>
      </c>
      <c r="D50" s="66" t="s">
        <v>1060</v>
      </c>
      <c r="E50" s="252" t="s">
        <v>1883</v>
      </c>
      <c r="F50" s="90">
        <v>195312.12</v>
      </c>
      <c r="G50" s="90">
        <v>0</v>
      </c>
      <c r="H50" s="90">
        <v>39090.839999999997</v>
      </c>
      <c r="J50" s="252">
        <v>981097.5</v>
      </c>
      <c r="K50" s="252">
        <v>110717.52</v>
      </c>
      <c r="L50" s="232">
        <v>5481</v>
      </c>
      <c r="M50" s="232">
        <v>21550</v>
      </c>
      <c r="O50" s="232">
        <v>5.9</v>
      </c>
      <c r="R50" s="252">
        <v>2712.52</v>
      </c>
      <c r="S50" s="252">
        <v>2700044.99</v>
      </c>
      <c r="U50" s="74">
        <v>851494.75</v>
      </c>
      <c r="V50" s="74">
        <v>148345</v>
      </c>
      <c r="X50" s="74">
        <v>527289</v>
      </c>
      <c r="Y50" s="74">
        <v>58100</v>
      </c>
      <c r="Z50" s="91">
        <v>1008579</v>
      </c>
      <c r="AC50" s="91">
        <v>379998.8</v>
      </c>
      <c r="AD50" s="91">
        <v>195978.63</v>
      </c>
      <c r="AF50" s="74">
        <f t="shared" si="1"/>
        <v>234402.96</v>
      </c>
      <c r="AG50" s="79">
        <f t="shared" si="2"/>
        <v>27036.9</v>
      </c>
      <c r="AH50" s="21">
        <f t="shared" si="3"/>
        <v>207366.06</v>
      </c>
      <c r="AI50" s="22">
        <f t="shared" si="4"/>
        <v>1585228.75</v>
      </c>
      <c r="AJ50" s="16">
        <f t="shared" si="5"/>
        <v>1584556.4300000002</v>
      </c>
      <c r="AK50" s="26">
        <f t="shared" si="6"/>
        <v>672.31999999983236</v>
      </c>
    </row>
    <row r="51" spans="1:37" x14ac:dyDescent="0.2">
      <c r="A51" s="1" t="s">
        <v>430</v>
      </c>
      <c r="B51" s="1" t="s">
        <v>431</v>
      </c>
      <c r="C51" s="66">
        <v>3787</v>
      </c>
      <c r="D51" s="66" t="s">
        <v>1061</v>
      </c>
      <c r="E51" s="252" t="s">
        <v>1884</v>
      </c>
      <c r="F51" s="90">
        <v>368945.15</v>
      </c>
      <c r="G51" s="90">
        <v>0</v>
      </c>
      <c r="H51" s="90">
        <v>13577.5</v>
      </c>
      <c r="J51" s="252">
        <v>775517.95</v>
      </c>
      <c r="K51" s="252">
        <v>110929.02</v>
      </c>
      <c r="L51" s="232">
        <v>5976.6</v>
      </c>
      <c r="M51" s="232">
        <v>21600</v>
      </c>
      <c r="O51" s="232">
        <v>222.15</v>
      </c>
      <c r="P51" s="252">
        <v>53544.59</v>
      </c>
      <c r="R51" s="252">
        <v>-483058.41</v>
      </c>
      <c r="S51" s="252">
        <v>1671717.03</v>
      </c>
      <c r="U51" s="74">
        <v>760263.85</v>
      </c>
      <c r="V51" s="74">
        <v>117554.4</v>
      </c>
      <c r="X51" s="74">
        <v>357966</v>
      </c>
      <c r="Y51" s="74">
        <v>141050</v>
      </c>
      <c r="Z51" s="91">
        <v>774136</v>
      </c>
      <c r="AC51" s="91">
        <v>453167.65</v>
      </c>
      <c r="AD51" s="91">
        <v>137692.94</v>
      </c>
      <c r="AF51" s="74">
        <f t="shared" si="1"/>
        <v>382522.65</v>
      </c>
      <c r="AG51" s="79">
        <f t="shared" si="2"/>
        <v>27798.75</v>
      </c>
      <c r="AH51" s="21">
        <f t="shared" si="3"/>
        <v>354723.9</v>
      </c>
      <c r="AI51" s="22">
        <f t="shared" si="4"/>
        <v>1376834.25</v>
      </c>
      <c r="AJ51" s="16">
        <f t="shared" si="5"/>
        <v>1364996.5899999999</v>
      </c>
      <c r="AK51" s="26">
        <f t="shared" si="6"/>
        <v>11837.660000000149</v>
      </c>
    </row>
    <row r="52" spans="1:37" x14ac:dyDescent="0.2">
      <c r="A52" s="1" t="s">
        <v>430</v>
      </c>
      <c r="B52" s="1" t="s">
        <v>431</v>
      </c>
      <c r="C52" s="66">
        <v>4306</v>
      </c>
      <c r="D52" s="66" t="s">
        <v>1062</v>
      </c>
      <c r="E52" s="252" t="s">
        <v>1885</v>
      </c>
      <c r="F52" s="90">
        <v>177541.32</v>
      </c>
      <c r="G52" s="90">
        <v>0</v>
      </c>
      <c r="H52" s="90">
        <v>44793</v>
      </c>
      <c r="J52" s="252">
        <v>969268.14</v>
      </c>
      <c r="K52" s="252">
        <v>152884.19</v>
      </c>
      <c r="L52" s="232">
        <v>6467.6</v>
      </c>
      <c r="M52" s="232">
        <v>27400</v>
      </c>
      <c r="S52" s="252">
        <v>579857.57999999996</v>
      </c>
      <c r="U52" s="74">
        <v>902578.59</v>
      </c>
      <c r="W52" s="74">
        <v>885.15</v>
      </c>
      <c r="X52" s="74">
        <v>356692</v>
      </c>
      <c r="Y52" s="74">
        <v>28400</v>
      </c>
      <c r="Z52" s="91">
        <v>690772</v>
      </c>
      <c r="AC52" s="91">
        <v>487826.36</v>
      </c>
      <c r="AD52" s="91">
        <v>132539.79</v>
      </c>
      <c r="AF52" s="74">
        <f t="shared" si="1"/>
        <v>222334.32</v>
      </c>
      <c r="AG52" s="79">
        <f t="shared" si="2"/>
        <v>33867.599999999999</v>
      </c>
      <c r="AH52" s="21">
        <f t="shared" si="3"/>
        <v>188466.72</v>
      </c>
      <c r="AI52" s="22">
        <f t="shared" si="4"/>
        <v>1288555.74</v>
      </c>
      <c r="AJ52" s="16">
        <f t="shared" si="5"/>
        <v>1311138.1499999999</v>
      </c>
      <c r="AK52" s="26">
        <f t="shared" si="6"/>
        <v>-22582.409999999916</v>
      </c>
    </row>
    <row r="53" spans="1:37" x14ac:dyDescent="0.2">
      <c r="A53" s="1" t="s">
        <v>430</v>
      </c>
      <c r="B53" s="1" t="s">
        <v>431</v>
      </c>
      <c r="C53" s="66">
        <v>2587</v>
      </c>
      <c r="D53" s="66" t="s">
        <v>1063</v>
      </c>
      <c r="E53" s="252" t="s">
        <v>1886</v>
      </c>
      <c r="F53" s="90">
        <v>297103.76</v>
      </c>
      <c r="G53" s="90">
        <v>0</v>
      </c>
      <c r="H53" s="90">
        <v>24929.18</v>
      </c>
      <c r="J53" s="252">
        <v>1330375.51</v>
      </c>
      <c r="K53" s="252">
        <v>185545.72</v>
      </c>
      <c r="L53" s="232">
        <v>16596.169999999998</v>
      </c>
      <c r="M53" s="232">
        <v>16700</v>
      </c>
      <c r="O53" s="232">
        <v>42.28</v>
      </c>
      <c r="R53" s="252">
        <v>-58850</v>
      </c>
      <c r="S53" s="252">
        <v>446722.69</v>
      </c>
      <c r="U53" s="74">
        <v>763975.51</v>
      </c>
      <c r="W53" s="74">
        <v>703.31</v>
      </c>
      <c r="X53" s="74">
        <v>910125</v>
      </c>
      <c r="Y53" s="74">
        <v>2400</v>
      </c>
      <c r="Z53" s="91">
        <v>1168005</v>
      </c>
      <c r="AC53" s="91">
        <v>301550.38</v>
      </c>
      <c r="AD53" s="91">
        <v>193111.32</v>
      </c>
      <c r="AF53" s="74">
        <f t="shared" si="1"/>
        <v>322032.94</v>
      </c>
      <c r="AG53" s="79">
        <f t="shared" si="2"/>
        <v>33338.449999999997</v>
      </c>
      <c r="AH53" s="21">
        <f t="shared" si="3"/>
        <v>288694.49</v>
      </c>
      <c r="AI53" s="22">
        <f t="shared" si="4"/>
        <v>1677203.82</v>
      </c>
      <c r="AJ53" s="16">
        <f t="shared" si="5"/>
        <v>1662666.7</v>
      </c>
      <c r="AK53" s="26">
        <f t="shared" si="6"/>
        <v>14537.120000000112</v>
      </c>
    </row>
    <row r="54" spans="1:37" x14ac:dyDescent="0.2">
      <c r="A54" s="1" t="s">
        <v>434</v>
      </c>
      <c r="B54" s="1" t="s">
        <v>435</v>
      </c>
      <c r="C54" s="66">
        <v>2455</v>
      </c>
      <c r="D54" s="66" t="s">
        <v>1064</v>
      </c>
      <c r="E54" s="254" t="s">
        <v>1889</v>
      </c>
      <c r="F54" s="90">
        <v>162554.9</v>
      </c>
      <c r="G54" s="90">
        <v>0</v>
      </c>
      <c r="H54" s="90">
        <v>62406.39</v>
      </c>
      <c r="J54" s="252">
        <v>4</v>
      </c>
      <c r="K54" s="252">
        <v>631422.91</v>
      </c>
      <c r="L54" s="232">
        <v>0</v>
      </c>
      <c r="M54" s="232">
        <v>9366.2099999999991</v>
      </c>
      <c r="O54" s="232">
        <v>0</v>
      </c>
      <c r="Q54" s="252">
        <v>8348.7199999999993</v>
      </c>
      <c r="R54" s="252">
        <v>1833737.75</v>
      </c>
      <c r="S54" s="252">
        <v>1557377.06</v>
      </c>
      <c r="U54" s="74">
        <v>333914.36</v>
      </c>
      <c r="V54" s="74">
        <v>97203.38</v>
      </c>
      <c r="W54" s="74">
        <v>218.47</v>
      </c>
      <c r="X54" s="74">
        <v>662873</v>
      </c>
      <c r="Y54" s="74">
        <v>67592</v>
      </c>
      <c r="Z54" s="91">
        <v>822813</v>
      </c>
      <c r="AB54" s="91">
        <v>3500</v>
      </c>
      <c r="AC54" s="91">
        <v>152287.85999999999</v>
      </c>
      <c r="AD54" s="91">
        <v>1108416.25</v>
      </c>
      <c r="AF54" s="74">
        <f t="shared" si="1"/>
        <v>224961.28999999998</v>
      </c>
      <c r="AG54" s="79">
        <f t="shared" si="2"/>
        <v>9366.2099999999991</v>
      </c>
      <c r="AH54" s="21">
        <f t="shared" si="3"/>
        <v>215595.08</v>
      </c>
      <c r="AI54" s="22">
        <f t="shared" si="4"/>
        <v>1161801.21</v>
      </c>
      <c r="AJ54" s="16">
        <f t="shared" si="5"/>
        <v>2087017.1099999999</v>
      </c>
      <c r="AK54" s="26">
        <f t="shared" si="6"/>
        <v>-925215.89999999991</v>
      </c>
    </row>
    <row r="55" spans="1:37" x14ac:dyDescent="0.2">
      <c r="A55" s="1" t="s">
        <v>434</v>
      </c>
      <c r="B55" s="1" t="s">
        <v>435</v>
      </c>
      <c r="C55" s="66">
        <v>2020</v>
      </c>
      <c r="D55" s="66" t="s">
        <v>1065</v>
      </c>
      <c r="E55" s="254" t="s">
        <v>1890</v>
      </c>
      <c r="F55" s="90">
        <v>37600.44</v>
      </c>
      <c r="G55" s="90">
        <v>0</v>
      </c>
      <c r="H55" s="90">
        <v>62736.98</v>
      </c>
      <c r="J55" s="252">
        <v>1037633.93</v>
      </c>
      <c r="K55" s="252">
        <v>472799.1</v>
      </c>
      <c r="L55" s="232">
        <v>0</v>
      </c>
      <c r="M55" s="232">
        <v>19940.84</v>
      </c>
      <c r="O55" s="232">
        <v>37.380000000000003</v>
      </c>
      <c r="R55" s="252">
        <v>1722871.56</v>
      </c>
      <c r="S55" s="252">
        <v>1296912.72</v>
      </c>
      <c r="U55" s="74">
        <v>383373.94</v>
      </c>
      <c r="W55" s="74">
        <v>174.39</v>
      </c>
      <c r="X55" s="74">
        <v>738854</v>
      </c>
      <c r="Y55" s="74">
        <v>935800</v>
      </c>
      <c r="Z55" s="91">
        <v>940664</v>
      </c>
      <c r="AC55" s="91">
        <v>270486.01</v>
      </c>
      <c r="AD55" s="91">
        <v>869070.73</v>
      </c>
      <c r="AF55" s="74">
        <f t="shared" si="1"/>
        <v>100337.42000000001</v>
      </c>
      <c r="AG55" s="79">
        <f t="shared" si="2"/>
        <v>19978.22</v>
      </c>
      <c r="AH55" s="21">
        <f t="shared" si="3"/>
        <v>80359.200000000012</v>
      </c>
      <c r="AI55" s="22">
        <f t="shared" si="4"/>
        <v>2058202.33</v>
      </c>
      <c r="AJ55" s="16">
        <f t="shared" si="5"/>
        <v>2080220.74</v>
      </c>
      <c r="AK55" s="26">
        <f t="shared" si="6"/>
        <v>-22018.409999999916</v>
      </c>
    </row>
    <row r="56" spans="1:37" x14ac:dyDescent="0.2">
      <c r="A56" s="1" t="s">
        <v>434</v>
      </c>
      <c r="B56" s="1" t="s">
        <v>435</v>
      </c>
      <c r="C56" s="66">
        <v>3422</v>
      </c>
      <c r="D56" s="66" t="s">
        <v>1066</v>
      </c>
      <c r="E56" s="254" t="s">
        <v>1891</v>
      </c>
      <c r="F56" s="90">
        <v>434881.52</v>
      </c>
      <c r="G56" s="90">
        <v>0</v>
      </c>
      <c r="H56" s="90">
        <v>77700.820000000007</v>
      </c>
      <c r="J56" s="252">
        <v>533672.35</v>
      </c>
      <c r="K56" s="252">
        <v>170471.86</v>
      </c>
      <c r="L56" s="232">
        <v>0</v>
      </c>
      <c r="M56" s="232">
        <v>30018.83</v>
      </c>
      <c r="O56" s="232">
        <v>82855.33</v>
      </c>
      <c r="R56" s="252">
        <v>1413296.48</v>
      </c>
      <c r="S56" s="252">
        <v>1593000.06</v>
      </c>
      <c r="U56" s="74">
        <v>563365.1</v>
      </c>
      <c r="V56" s="74">
        <v>139175</v>
      </c>
      <c r="W56" s="74">
        <v>745.17</v>
      </c>
      <c r="X56" s="74">
        <v>847683.2</v>
      </c>
      <c r="Y56" s="74">
        <v>4800</v>
      </c>
      <c r="Z56" s="91">
        <v>1232943.2</v>
      </c>
      <c r="AC56" s="91">
        <v>298939.58</v>
      </c>
      <c r="AD56" s="91">
        <v>1012380.89</v>
      </c>
      <c r="AE56" s="91">
        <v>7255</v>
      </c>
      <c r="AF56" s="74">
        <f t="shared" si="1"/>
        <v>512582.34</v>
      </c>
      <c r="AG56" s="79">
        <f t="shared" si="2"/>
        <v>112874.16</v>
      </c>
      <c r="AH56" s="21">
        <f t="shared" si="3"/>
        <v>399708.18000000005</v>
      </c>
      <c r="AI56" s="22">
        <f t="shared" si="4"/>
        <v>1555768.47</v>
      </c>
      <c r="AJ56" s="16">
        <f t="shared" si="5"/>
        <v>2551518.67</v>
      </c>
      <c r="AK56" s="26">
        <f t="shared" si="6"/>
        <v>-995750.2</v>
      </c>
    </row>
    <row r="57" spans="1:37" x14ac:dyDescent="0.2">
      <c r="A57" s="1" t="s">
        <v>434</v>
      </c>
      <c r="B57" s="1" t="s">
        <v>435</v>
      </c>
      <c r="C57" s="66">
        <v>2553</v>
      </c>
      <c r="D57" s="66" t="s">
        <v>1067</v>
      </c>
      <c r="E57" s="252" t="s">
        <v>1892</v>
      </c>
      <c r="F57" s="90">
        <v>282060.43</v>
      </c>
      <c r="G57" s="90">
        <v>0</v>
      </c>
      <c r="H57" s="90">
        <v>47649.86</v>
      </c>
      <c r="J57" s="252">
        <v>2</v>
      </c>
      <c r="K57" s="252">
        <v>133740.10999999999</v>
      </c>
      <c r="L57" s="232">
        <v>5290</v>
      </c>
      <c r="M57" s="232">
        <v>7572.54</v>
      </c>
      <c r="O57" s="232">
        <v>2124.67</v>
      </c>
      <c r="R57" s="252">
        <v>-230821.85</v>
      </c>
      <c r="S57" s="252">
        <v>1261656.71</v>
      </c>
      <c r="U57" s="74">
        <v>697184.14</v>
      </c>
      <c r="V57" s="74">
        <v>105860</v>
      </c>
      <c r="W57" s="74">
        <v>493.99</v>
      </c>
      <c r="X57" s="74">
        <v>763721</v>
      </c>
      <c r="Y57" s="74">
        <v>6600</v>
      </c>
      <c r="Z57" s="91">
        <v>1099033.5</v>
      </c>
      <c r="AB57" s="91">
        <v>3888</v>
      </c>
      <c r="AC57" s="91">
        <v>253777.62</v>
      </c>
      <c r="AD57" s="91">
        <v>1287849.08</v>
      </c>
      <c r="AE57" s="91">
        <v>34520</v>
      </c>
      <c r="AF57" s="74">
        <f t="shared" si="1"/>
        <v>329710.28999999998</v>
      </c>
      <c r="AG57" s="79">
        <f t="shared" si="2"/>
        <v>14987.210000000001</v>
      </c>
      <c r="AH57" s="21">
        <f t="shared" si="3"/>
        <v>314723.07999999996</v>
      </c>
      <c r="AI57" s="22">
        <f t="shared" si="4"/>
        <v>1573859.13</v>
      </c>
      <c r="AJ57" s="16">
        <f t="shared" si="5"/>
        <v>2679068.2000000002</v>
      </c>
      <c r="AK57" s="26">
        <f t="shared" si="6"/>
        <v>-1105209.0700000003</v>
      </c>
    </row>
    <row r="58" spans="1:37" x14ac:dyDescent="0.2">
      <c r="A58" s="1" t="s">
        <v>434</v>
      </c>
      <c r="B58" s="1" t="s">
        <v>435</v>
      </c>
      <c r="C58" s="66">
        <v>961</v>
      </c>
      <c r="D58" s="66" t="s">
        <v>1068</v>
      </c>
      <c r="E58" s="252" t="s">
        <v>1916</v>
      </c>
      <c r="F58" s="90">
        <v>111936.63</v>
      </c>
      <c r="G58" s="90">
        <v>0</v>
      </c>
      <c r="H58" s="90">
        <v>35228.99</v>
      </c>
      <c r="J58" s="252">
        <v>3</v>
      </c>
      <c r="K58" s="252">
        <v>315700.31</v>
      </c>
      <c r="L58" s="232">
        <v>0</v>
      </c>
      <c r="M58" s="232">
        <v>8568.43</v>
      </c>
      <c r="O58" s="232">
        <v>33.94</v>
      </c>
      <c r="R58" s="252">
        <v>1455953.59</v>
      </c>
      <c r="S58" s="252">
        <v>2075132.5</v>
      </c>
      <c r="U58" s="74">
        <v>281134.03999999998</v>
      </c>
      <c r="V58" s="74">
        <v>51720</v>
      </c>
      <c r="W58" s="74">
        <v>111.13</v>
      </c>
      <c r="X58" s="74">
        <v>459081</v>
      </c>
      <c r="Z58" s="91">
        <v>556281</v>
      </c>
      <c r="AB58" s="91">
        <v>4560</v>
      </c>
      <c r="AC58" s="91">
        <v>166363.1</v>
      </c>
      <c r="AD58" s="91">
        <v>919057.62</v>
      </c>
      <c r="AF58" s="74">
        <f t="shared" si="1"/>
        <v>147165.62</v>
      </c>
      <c r="AG58" s="79">
        <f t="shared" si="2"/>
        <v>8602.3700000000008</v>
      </c>
      <c r="AH58" s="21">
        <f t="shared" si="3"/>
        <v>138563.25</v>
      </c>
      <c r="AI58" s="22">
        <f t="shared" si="4"/>
        <v>792046.16999999993</v>
      </c>
      <c r="AJ58" s="16">
        <f t="shared" si="5"/>
        <v>1646261.72</v>
      </c>
      <c r="AK58" s="26">
        <f t="shared" si="6"/>
        <v>-854215.55</v>
      </c>
    </row>
    <row r="59" spans="1:37" x14ac:dyDescent="0.2">
      <c r="A59" s="1" t="s">
        <v>434</v>
      </c>
      <c r="B59" s="1" t="s">
        <v>435</v>
      </c>
      <c r="C59" s="66">
        <v>2039</v>
      </c>
      <c r="D59" s="66" t="s">
        <v>1069</v>
      </c>
      <c r="E59" s="252" t="s">
        <v>1917</v>
      </c>
      <c r="F59" s="90">
        <v>452243.64</v>
      </c>
      <c r="G59" s="90">
        <v>1650</v>
      </c>
      <c r="H59" s="90">
        <v>17214.7</v>
      </c>
      <c r="J59" s="252">
        <v>464994.84</v>
      </c>
      <c r="K59" s="252">
        <v>165087.34</v>
      </c>
      <c r="L59" s="232">
        <v>0</v>
      </c>
      <c r="M59" s="232">
        <v>18739.48</v>
      </c>
      <c r="O59" s="232">
        <v>18.690000000000001</v>
      </c>
      <c r="R59" s="252">
        <v>1931611.23</v>
      </c>
      <c r="S59" s="252">
        <v>3409443.43</v>
      </c>
      <c r="U59" s="74">
        <v>387180.74</v>
      </c>
      <c r="W59" s="74">
        <v>1117.56</v>
      </c>
      <c r="X59" s="74">
        <v>823746</v>
      </c>
      <c r="Z59" s="91">
        <v>1108286</v>
      </c>
      <c r="AC59" s="91">
        <v>220870.39</v>
      </c>
      <c r="AD59" s="91">
        <v>979890.68</v>
      </c>
      <c r="AE59" s="91">
        <v>124000</v>
      </c>
      <c r="AF59" s="74">
        <f t="shared" si="1"/>
        <v>471108.34</v>
      </c>
      <c r="AG59" s="79">
        <f t="shared" si="2"/>
        <v>18758.169999999998</v>
      </c>
      <c r="AH59" s="21">
        <f t="shared" si="3"/>
        <v>452350.17000000004</v>
      </c>
      <c r="AI59" s="22">
        <f t="shared" si="4"/>
        <v>1212044.3</v>
      </c>
      <c r="AJ59" s="16">
        <f t="shared" si="5"/>
        <v>2433047.0700000003</v>
      </c>
      <c r="AK59" s="26">
        <f t="shared" si="6"/>
        <v>-1221002.7700000003</v>
      </c>
    </row>
    <row r="60" spans="1:37" x14ac:dyDescent="0.2">
      <c r="A60" s="1" t="s">
        <v>438</v>
      </c>
      <c r="B60" s="1" t="s">
        <v>439</v>
      </c>
      <c r="C60" s="66">
        <v>3187</v>
      </c>
      <c r="D60" s="66" t="s">
        <v>1070</v>
      </c>
      <c r="E60" s="252" t="s">
        <v>1896</v>
      </c>
      <c r="F60" s="90">
        <v>501382.23</v>
      </c>
      <c r="G60" s="90">
        <v>0</v>
      </c>
      <c r="H60" s="90">
        <v>17218</v>
      </c>
      <c r="J60" s="252">
        <v>4</v>
      </c>
      <c r="K60" s="252">
        <v>961700.49</v>
      </c>
      <c r="R60" s="252">
        <v>238737.8</v>
      </c>
      <c r="S60" s="252">
        <v>280935.62</v>
      </c>
      <c r="U60" s="74">
        <v>828675.33</v>
      </c>
      <c r="W60" s="74">
        <v>0.28000000000000003</v>
      </c>
      <c r="X60" s="74">
        <v>707100</v>
      </c>
      <c r="Y60" s="74">
        <v>200</v>
      </c>
      <c r="Z60" s="91">
        <v>1034260</v>
      </c>
      <c r="AC60" s="91">
        <v>289687.75</v>
      </c>
      <c r="AD60" s="91">
        <v>6063.86</v>
      </c>
      <c r="AF60" s="74">
        <f t="shared" si="1"/>
        <v>518600.23</v>
      </c>
      <c r="AG60" s="79">
        <f t="shared" si="2"/>
        <v>0</v>
      </c>
      <c r="AH60" s="21">
        <f t="shared" si="3"/>
        <v>518600.23</v>
      </c>
      <c r="AI60" s="22">
        <f t="shared" si="4"/>
        <v>1535975.6099999999</v>
      </c>
      <c r="AJ60" s="16">
        <f t="shared" si="5"/>
        <v>1330011.6100000001</v>
      </c>
      <c r="AK60" s="26">
        <f t="shared" si="6"/>
        <v>205963.99999999977</v>
      </c>
    </row>
    <row r="61" spans="1:37" x14ac:dyDescent="0.2">
      <c r="A61" s="1" t="s">
        <v>438</v>
      </c>
      <c r="B61" s="1" t="s">
        <v>439</v>
      </c>
      <c r="C61" s="66">
        <v>4931</v>
      </c>
      <c r="D61" s="66" t="s">
        <v>1071</v>
      </c>
      <c r="E61" s="252" t="s">
        <v>1897</v>
      </c>
      <c r="F61" s="90">
        <v>28163.74</v>
      </c>
      <c r="G61" s="90">
        <v>0</v>
      </c>
      <c r="H61" s="90">
        <v>15953.87</v>
      </c>
      <c r="J61" s="252">
        <v>643754.9</v>
      </c>
      <c r="K61" s="252">
        <v>227243.47</v>
      </c>
      <c r="R61" s="252">
        <v>239350.22</v>
      </c>
      <c r="S61" s="252">
        <v>179132.84</v>
      </c>
      <c r="U61" s="74">
        <v>543349.76000000001</v>
      </c>
      <c r="V61" s="74">
        <v>2000</v>
      </c>
      <c r="X61" s="74">
        <v>971760</v>
      </c>
      <c r="Z61" s="91">
        <v>1201960</v>
      </c>
      <c r="AC61" s="91">
        <v>342982.68</v>
      </c>
      <c r="AD61" s="91">
        <v>59729.34</v>
      </c>
      <c r="AF61" s="74">
        <f t="shared" si="1"/>
        <v>44117.61</v>
      </c>
      <c r="AG61" s="79">
        <f t="shared" si="2"/>
        <v>0</v>
      </c>
      <c r="AH61" s="21">
        <f t="shared" si="3"/>
        <v>44117.61</v>
      </c>
      <c r="AI61" s="22">
        <f t="shared" si="4"/>
        <v>1517109.76</v>
      </c>
      <c r="AJ61" s="16">
        <f t="shared" si="5"/>
        <v>1604672.02</v>
      </c>
      <c r="AK61" s="26">
        <f t="shared" si="6"/>
        <v>-87562.260000000009</v>
      </c>
    </row>
    <row r="62" spans="1:37" x14ac:dyDescent="0.2">
      <c r="A62" s="1" t="s">
        <v>589</v>
      </c>
      <c r="B62" s="1" t="s">
        <v>439</v>
      </c>
      <c r="C62" s="66">
        <v>2673</v>
      </c>
      <c r="D62" s="66" t="s">
        <v>1072</v>
      </c>
      <c r="E62" s="252" t="s">
        <v>1898</v>
      </c>
      <c r="F62" s="90">
        <v>488243.79</v>
      </c>
      <c r="G62" s="90">
        <v>0</v>
      </c>
      <c r="H62" s="90">
        <v>13958.23</v>
      </c>
      <c r="J62" s="252">
        <v>155099.74</v>
      </c>
      <c r="K62" s="252">
        <v>383675.3</v>
      </c>
      <c r="R62" s="252">
        <v>257624.86</v>
      </c>
      <c r="S62" s="252">
        <v>2768470.84</v>
      </c>
      <c r="U62" s="74">
        <v>795665.55</v>
      </c>
      <c r="X62" s="74">
        <v>732540</v>
      </c>
      <c r="Z62" s="91">
        <v>1071660</v>
      </c>
      <c r="AC62" s="91">
        <v>182744.27</v>
      </c>
      <c r="AD62" s="91">
        <v>69644.039999999994</v>
      </c>
      <c r="AF62" s="74">
        <f t="shared" si="1"/>
        <v>502202.01999999996</v>
      </c>
      <c r="AG62" s="79">
        <f t="shared" si="2"/>
        <v>0</v>
      </c>
      <c r="AH62" s="21">
        <f t="shared" si="3"/>
        <v>502202.01999999996</v>
      </c>
      <c r="AI62" s="22">
        <f t="shared" si="4"/>
        <v>1528205.55</v>
      </c>
      <c r="AJ62" s="16">
        <f t="shared" si="5"/>
        <v>1324048.31</v>
      </c>
      <c r="AK62" s="26">
        <f t="shared" si="6"/>
        <v>204157.24</v>
      </c>
    </row>
    <row r="63" spans="1:37" x14ac:dyDescent="0.2">
      <c r="A63" s="1" t="s">
        <v>438</v>
      </c>
      <c r="B63" s="1" t="s">
        <v>439</v>
      </c>
      <c r="C63" s="66">
        <v>3204</v>
      </c>
      <c r="D63" s="66" t="s">
        <v>1073</v>
      </c>
      <c r="E63" s="252" t="s">
        <v>1899</v>
      </c>
      <c r="F63" s="90">
        <v>300706.24</v>
      </c>
      <c r="G63" s="90">
        <v>0</v>
      </c>
      <c r="H63" s="90">
        <v>45855.62</v>
      </c>
      <c r="J63" s="252">
        <v>202999.5</v>
      </c>
      <c r="K63" s="252">
        <v>38231</v>
      </c>
      <c r="R63" s="252">
        <v>61205.22</v>
      </c>
      <c r="S63" s="252">
        <v>2027508.56</v>
      </c>
      <c r="U63" s="74">
        <v>1625708.48</v>
      </c>
      <c r="X63" s="74">
        <v>714240</v>
      </c>
      <c r="Z63" s="91">
        <v>1575340</v>
      </c>
      <c r="AC63" s="91">
        <v>380325</v>
      </c>
      <c r="AD63" s="91">
        <v>74380.02</v>
      </c>
      <c r="AF63" s="74">
        <f t="shared" si="1"/>
        <v>346561.86</v>
      </c>
      <c r="AG63" s="79">
        <f t="shared" si="2"/>
        <v>0</v>
      </c>
      <c r="AH63" s="21">
        <f t="shared" si="3"/>
        <v>346561.86</v>
      </c>
      <c r="AI63" s="22">
        <f t="shared" si="4"/>
        <v>2339948.48</v>
      </c>
      <c r="AJ63" s="16">
        <f t="shared" si="5"/>
        <v>2030045.02</v>
      </c>
      <c r="AK63" s="26">
        <f t="shared" si="6"/>
        <v>309903.45999999996</v>
      </c>
    </row>
    <row r="64" spans="1:37" x14ac:dyDescent="0.2">
      <c r="A64" s="1" t="s">
        <v>438</v>
      </c>
      <c r="B64" s="1" t="s">
        <v>439</v>
      </c>
      <c r="C64" s="66">
        <v>2244</v>
      </c>
      <c r="D64" s="66" t="s">
        <v>1074</v>
      </c>
      <c r="E64" s="252" t="s">
        <v>1900</v>
      </c>
      <c r="F64" s="90">
        <v>246760.53</v>
      </c>
      <c r="G64" s="90">
        <v>0</v>
      </c>
      <c r="H64" s="90">
        <v>8510.83</v>
      </c>
      <c r="J64" s="252">
        <v>635321.87</v>
      </c>
      <c r="K64" s="252">
        <v>184169.67</v>
      </c>
      <c r="R64" s="252">
        <v>9611.32</v>
      </c>
      <c r="S64" s="252">
        <v>179132.84</v>
      </c>
      <c r="U64" s="74">
        <v>837694</v>
      </c>
      <c r="W64" s="74">
        <v>0.23</v>
      </c>
      <c r="X64" s="74">
        <v>306300</v>
      </c>
      <c r="Z64" s="91">
        <v>538260</v>
      </c>
      <c r="AC64" s="91">
        <v>377905.06</v>
      </c>
      <c r="AD64" s="91">
        <v>75120.12</v>
      </c>
      <c r="AF64" s="74">
        <f t="shared" si="1"/>
        <v>255271.36</v>
      </c>
      <c r="AG64" s="79">
        <f t="shared" si="2"/>
        <v>0</v>
      </c>
      <c r="AH64" s="21">
        <f t="shared" si="3"/>
        <v>255271.36</v>
      </c>
      <c r="AI64" s="22">
        <f t="shared" si="4"/>
        <v>1143994.23</v>
      </c>
      <c r="AJ64" s="16">
        <f t="shared" si="5"/>
        <v>991285.18</v>
      </c>
      <c r="AK64" s="26">
        <f t="shared" si="6"/>
        <v>152709.04999999993</v>
      </c>
    </row>
    <row r="65" spans="1:37" x14ac:dyDescent="0.2">
      <c r="A65" s="1" t="s">
        <v>442</v>
      </c>
      <c r="B65" s="1" t="s">
        <v>443</v>
      </c>
      <c r="C65" s="66">
        <v>5619</v>
      </c>
      <c r="D65" s="66" t="s">
        <v>1075</v>
      </c>
      <c r="E65" s="252" t="s">
        <v>1901</v>
      </c>
      <c r="F65" s="90">
        <v>470516.12</v>
      </c>
      <c r="G65" s="90">
        <v>10495</v>
      </c>
      <c r="H65" s="90">
        <v>72012.17</v>
      </c>
      <c r="J65" s="252">
        <v>1845898.81</v>
      </c>
      <c r="K65" s="252">
        <v>237840.35</v>
      </c>
      <c r="L65" s="232">
        <v>0</v>
      </c>
      <c r="M65" s="232">
        <v>60808.66</v>
      </c>
      <c r="O65" s="232">
        <v>95500</v>
      </c>
      <c r="R65" s="252">
        <v>-197721.66</v>
      </c>
      <c r="S65" s="252">
        <v>2752937.45</v>
      </c>
      <c r="U65" s="74">
        <v>641603.1</v>
      </c>
      <c r="W65" s="74">
        <v>1564.94</v>
      </c>
      <c r="X65" s="74">
        <v>1113591</v>
      </c>
      <c r="Y65" s="74">
        <v>32780</v>
      </c>
      <c r="Z65" s="91">
        <v>1264371</v>
      </c>
      <c r="AC65" s="91">
        <v>342823.81</v>
      </c>
      <c r="AD65" s="91">
        <v>194707.23</v>
      </c>
      <c r="AF65" s="74">
        <f t="shared" si="1"/>
        <v>553023.29</v>
      </c>
      <c r="AG65" s="79">
        <f t="shared" si="2"/>
        <v>156308.66</v>
      </c>
      <c r="AH65" s="21">
        <f t="shared" si="3"/>
        <v>396714.63</v>
      </c>
      <c r="AI65" s="22">
        <f t="shared" si="4"/>
        <v>1789539.04</v>
      </c>
      <c r="AJ65" s="16">
        <f t="shared" si="5"/>
        <v>1801902.04</v>
      </c>
      <c r="AK65" s="26">
        <f t="shared" si="6"/>
        <v>-12363</v>
      </c>
    </row>
    <row r="66" spans="1:37" x14ac:dyDescent="0.2">
      <c r="A66" s="1" t="s">
        <v>442</v>
      </c>
      <c r="B66" s="1" t="s">
        <v>443</v>
      </c>
      <c r="C66" s="66">
        <v>5086</v>
      </c>
      <c r="D66" s="66" t="s">
        <v>1076</v>
      </c>
      <c r="E66" s="252" t="s">
        <v>1902</v>
      </c>
      <c r="F66" s="90">
        <v>309872.11</v>
      </c>
      <c r="G66" s="90">
        <v>5100</v>
      </c>
      <c r="H66" s="90">
        <v>42629.05</v>
      </c>
      <c r="J66" s="252">
        <v>866284.68</v>
      </c>
      <c r="K66" s="252">
        <v>1808815.08</v>
      </c>
      <c r="L66" s="232">
        <v>0</v>
      </c>
      <c r="M66" s="232">
        <v>66400</v>
      </c>
      <c r="R66" s="252">
        <v>-203216.37</v>
      </c>
      <c r="S66" s="252">
        <v>3437556.74</v>
      </c>
      <c r="U66" s="74">
        <v>524756.66</v>
      </c>
      <c r="W66" s="74">
        <v>551.41</v>
      </c>
      <c r="X66" s="74">
        <v>967413</v>
      </c>
      <c r="Y66" s="74">
        <v>53400</v>
      </c>
      <c r="Z66" s="91">
        <v>1122133</v>
      </c>
      <c r="AC66" s="91">
        <v>222387.26</v>
      </c>
      <c r="AD66" s="91">
        <v>399412.26</v>
      </c>
      <c r="AF66" s="74">
        <f t="shared" si="1"/>
        <v>357601.16</v>
      </c>
      <c r="AG66" s="79">
        <f t="shared" si="2"/>
        <v>66400</v>
      </c>
      <c r="AH66" s="21">
        <f t="shared" si="3"/>
        <v>291201.15999999997</v>
      </c>
      <c r="AI66" s="22">
        <f t="shared" si="4"/>
        <v>1546121.07</v>
      </c>
      <c r="AJ66" s="16">
        <f t="shared" si="5"/>
        <v>1743932.52</v>
      </c>
      <c r="AK66" s="26">
        <f t="shared" si="6"/>
        <v>-197811.44999999995</v>
      </c>
    </row>
    <row r="67" spans="1:37" x14ac:dyDescent="0.2">
      <c r="A67" s="1" t="s">
        <v>442</v>
      </c>
      <c r="B67" s="1" t="s">
        <v>443</v>
      </c>
      <c r="C67" s="66">
        <v>7208</v>
      </c>
      <c r="D67" s="66" t="s">
        <v>1077</v>
      </c>
      <c r="E67" s="252" t="s">
        <v>1903</v>
      </c>
      <c r="F67" s="90">
        <v>569652.39</v>
      </c>
      <c r="G67" s="90">
        <v>0</v>
      </c>
      <c r="H67" s="90">
        <v>46065.86</v>
      </c>
      <c r="J67" s="252">
        <v>1434274.57</v>
      </c>
      <c r="K67" s="252">
        <v>244527.79</v>
      </c>
      <c r="L67" s="232">
        <v>0</v>
      </c>
      <c r="M67" s="232">
        <v>52800</v>
      </c>
      <c r="R67" s="252">
        <v>1529048.97</v>
      </c>
      <c r="S67" s="252">
        <v>785641.8</v>
      </c>
      <c r="U67" s="74">
        <v>503597.73</v>
      </c>
      <c r="V67" s="74">
        <v>176570</v>
      </c>
      <c r="W67" s="74">
        <v>894.63</v>
      </c>
      <c r="X67" s="74">
        <v>668630.29</v>
      </c>
      <c r="Y67" s="74">
        <v>47950</v>
      </c>
      <c r="Z67" s="91">
        <v>901268.29</v>
      </c>
      <c r="AC67" s="91">
        <v>191984.54</v>
      </c>
      <c r="AD67" s="91">
        <v>150363.98000000001</v>
      </c>
      <c r="AF67" s="74">
        <f t="shared" si="1"/>
        <v>615718.25</v>
      </c>
      <c r="AG67" s="79">
        <f t="shared" si="2"/>
        <v>52800</v>
      </c>
      <c r="AH67" s="21">
        <f t="shared" si="3"/>
        <v>562918.25</v>
      </c>
      <c r="AI67" s="22">
        <f t="shared" si="4"/>
        <v>1397642.65</v>
      </c>
      <c r="AJ67" s="16">
        <f t="shared" si="5"/>
        <v>1243616.81</v>
      </c>
      <c r="AK67" s="26">
        <f t="shared" si="6"/>
        <v>154025.83999999985</v>
      </c>
    </row>
    <row r="68" spans="1:37" x14ac:dyDescent="0.2">
      <c r="A68" s="1" t="s">
        <v>446</v>
      </c>
      <c r="B68" s="1" t="s">
        <v>447</v>
      </c>
      <c r="C68" s="66">
        <v>2983</v>
      </c>
      <c r="D68" s="66" t="s">
        <v>1078</v>
      </c>
      <c r="E68" s="252" t="s">
        <v>1904</v>
      </c>
      <c r="F68" s="90">
        <v>809852.68</v>
      </c>
      <c r="G68" s="90">
        <v>0</v>
      </c>
      <c r="H68" s="90">
        <v>53085</v>
      </c>
      <c r="J68" s="252">
        <v>473885.23</v>
      </c>
      <c r="K68" s="252">
        <v>203194.88</v>
      </c>
      <c r="L68" s="232">
        <v>486</v>
      </c>
      <c r="M68" s="232">
        <v>5812.73</v>
      </c>
      <c r="O68" s="232">
        <v>364.52</v>
      </c>
      <c r="S68" s="252">
        <v>2929218.73</v>
      </c>
      <c r="U68" s="74">
        <v>1638114.89</v>
      </c>
      <c r="W68" s="74">
        <v>1043.3499999999999</v>
      </c>
      <c r="X68" s="74">
        <v>577584</v>
      </c>
      <c r="Z68" s="91">
        <v>1237400</v>
      </c>
      <c r="AC68" s="91">
        <v>341004.21</v>
      </c>
      <c r="AD68" s="91">
        <v>148792.74</v>
      </c>
      <c r="AE68" s="91">
        <v>1722</v>
      </c>
      <c r="AF68" s="74">
        <f t="shared" si="1"/>
        <v>862937.68</v>
      </c>
      <c r="AG68" s="79">
        <f t="shared" si="2"/>
        <v>6663.25</v>
      </c>
      <c r="AH68" s="21">
        <f t="shared" si="3"/>
        <v>856274.43</v>
      </c>
      <c r="AI68" s="22">
        <f t="shared" si="4"/>
        <v>2216742.2400000002</v>
      </c>
      <c r="AJ68" s="16">
        <f t="shared" si="5"/>
        <v>1728918.95</v>
      </c>
      <c r="AK68" s="26">
        <f t="shared" si="6"/>
        <v>487823.29000000027</v>
      </c>
    </row>
    <row r="69" spans="1:37" x14ac:dyDescent="0.2">
      <c r="A69" s="1" t="s">
        <v>446</v>
      </c>
      <c r="B69" s="1" t="s">
        <v>447</v>
      </c>
      <c r="C69" s="66">
        <v>3185</v>
      </c>
      <c r="D69" s="66" t="s">
        <v>1079</v>
      </c>
      <c r="E69" s="252" t="s">
        <v>1905</v>
      </c>
      <c r="F69" s="90">
        <v>430430.11</v>
      </c>
      <c r="G69" s="90">
        <v>12600</v>
      </c>
      <c r="H69" s="90">
        <v>27413.31</v>
      </c>
      <c r="J69" s="252">
        <v>1464208.88</v>
      </c>
      <c r="K69" s="252">
        <v>52976.160000000003</v>
      </c>
      <c r="L69" s="232">
        <v>486</v>
      </c>
      <c r="M69" s="232">
        <v>15649.24</v>
      </c>
      <c r="R69" s="252">
        <v>-60</v>
      </c>
      <c r="S69" s="252">
        <v>574529.34</v>
      </c>
      <c r="U69" s="74">
        <v>939955.81</v>
      </c>
      <c r="W69" s="74">
        <v>0.19</v>
      </c>
      <c r="X69" s="74">
        <v>436180.15</v>
      </c>
      <c r="Z69" s="91">
        <v>703033.15</v>
      </c>
      <c r="AB69" s="91">
        <v>7272</v>
      </c>
      <c r="AC69" s="91">
        <v>324590.62</v>
      </c>
      <c r="AD69" s="91">
        <v>99197.7</v>
      </c>
      <c r="AE69" s="91">
        <v>4902.25</v>
      </c>
      <c r="AF69" s="74">
        <f t="shared" ref="AF69:AF86" si="7">SUM(F69:I69)</f>
        <v>470443.42</v>
      </c>
      <c r="AG69" s="79">
        <f t="shared" ref="AG69:AG86" si="8">SUM(L69:O69)</f>
        <v>16135.24</v>
      </c>
      <c r="AH69" s="21">
        <f t="shared" ref="AH69:AH86" si="9">AF69-AG69</f>
        <v>454308.18</v>
      </c>
      <c r="AI69" s="22">
        <f t="shared" ref="AI69:AI86" si="10">SUM(T69:Y69)</f>
        <v>1376136.15</v>
      </c>
      <c r="AJ69" s="16">
        <f t="shared" ref="AJ69:AJ86" si="11">SUM(Z69:AE69)</f>
        <v>1138995.72</v>
      </c>
      <c r="AK69" s="26">
        <f t="shared" ref="AK69:AK83" si="12">AI69-AJ69</f>
        <v>237140.42999999993</v>
      </c>
    </row>
    <row r="70" spans="1:37" x14ac:dyDescent="0.2">
      <c r="A70" s="1" t="s">
        <v>446</v>
      </c>
      <c r="B70" s="1" t="s">
        <v>447</v>
      </c>
      <c r="C70" s="66">
        <v>5687</v>
      </c>
      <c r="D70" s="66" t="s">
        <v>1080</v>
      </c>
      <c r="E70" s="252" t="s">
        <v>1906</v>
      </c>
      <c r="F70" s="90">
        <v>645447.21</v>
      </c>
      <c r="G70" s="90">
        <v>16425</v>
      </c>
      <c r="H70" s="90">
        <v>30030.39</v>
      </c>
      <c r="J70" s="252">
        <v>177385.56</v>
      </c>
      <c r="K70" s="252">
        <v>365108.04</v>
      </c>
      <c r="O70" s="232">
        <v>0</v>
      </c>
      <c r="S70" s="252">
        <v>2183187.2799999998</v>
      </c>
      <c r="U70" s="74">
        <v>1609383.49</v>
      </c>
      <c r="W70" s="74">
        <v>1254.98</v>
      </c>
      <c r="X70" s="74">
        <v>1176357</v>
      </c>
      <c r="Z70" s="91">
        <v>1564339</v>
      </c>
      <c r="AC70" s="91">
        <v>525245.91</v>
      </c>
      <c r="AD70" s="91">
        <v>69362.64</v>
      </c>
      <c r="AE70" s="91">
        <v>27144.55</v>
      </c>
      <c r="AF70" s="74">
        <f t="shared" si="7"/>
        <v>691902.6</v>
      </c>
      <c r="AG70" s="79">
        <f t="shared" si="8"/>
        <v>0</v>
      </c>
      <c r="AH70" s="21">
        <f t="shared" si="9"/>
        <v>691902.6</v>
      </c>
      <c r="AI70" s="22">
        <f t="shared" si="10"/>
        <v>2786995.4699999997</v>
      </c>
      <c r="AJ70" s="16">
        <f t="shared" si="11"/>
        <v>2186092.1</v>
      </c>
      <c r="AK70" s="26">
        <f t="shared" si="12"/>
        <v>600903.36999999965</v>
      </c>
    </row>
    <row r="71" spans="1:37" x14ac:dyDescent="0.2">
      <c r="A71" s="1" t="s">
        <v>446</v>
      </c>
      <c r="B71" s="1" t="s">
        <v>447</v>
      </c>
      <c r="C71" s="66">
        <v>5400</v>
      </c>
      <c r="D71" s="66" t="s">
        <v>1081</v>
      </c>
      <c r="E71" s="252" t="s">
        <v>1907</v>
      </c>
      <c r="F71" s="90">
        <v>1781889.57</v>
      </c>
      <c r="G71" s="90">
        <v>0</v>
      </c>
      <c r="H71" s="90">
        <v>76690.5</v>
      </c>
      <c r="J71" s="252">
        <v>1611132.72</v>
      </c>
      <c r="K71" s="252">
        <v>255800.23</v>
      </c>
      <c r="M71" s="232">
        <v>15680</v>
      </c>
      <c r="R71" s="252">
        <v>5131.7700000000004</v>
      </c>
      <c r="S71" s="252">
        <v>1562778.07</v>
      </c>
      <c r="U71" s="74">
        <v>1421232.72</v>
      </c>
      <c r="W71" s="74">
        <v>3695.08</v>
      </c>
      <c r="X71" s="74">
        <v>499307.4</v>
      </c>
      <c r="Z71" s="91">
        <v>954447.4</v>
      </c>
      <c r="AC71" s="91">
        <v>454645.05</v>
      </c>
      <c r="AD71" s="91">
        <v>148292.41</v>
      </c>
      <c r="AF71" s="74">
        <f t="shared" si="7"/>
        <v>1858580.07</v>
      </c>
      <c r="AG71" s="79">
        <f t="shared" si="8"/>
        <v>15680</v>
      </c>
      <c r="AH71" s="21">
        <f t="shared" si="9"/>
        <v>1842900.07</v>
      </c>
      <c r="AI71" s="22">
        <f t="shared" si="10"/>
        <v>1924235.2000000002</v>
      </c>
      <c r="AJ71" s="16">
        <f t="shared" si="11"/>
        <v>1557384.8599999999</v>
      </c>
      <c r="AK71" s="26">
        <f t="shared" si="12"/>
        <v>366850.34000000032</v>
      </c>
    </row>
    <row r="72" spans="1:37" x14ac:dyDescent="0.2">
      <c r="A72" s="1" t="s">
        <v>446</v>
      </c>
      <c r="B72" s="1" t="s">
        <v>447</v>
      </c>
      <c r="C72" s="66">
        <v>9957</v>
      </c>
      <c r="D72" s="66" t="s">
        <v>1082</v>
      </c>
      <c r="E72" s="252" t="s">
        <v>1908</v>
      </c>
      <c r="F72" s="90">
        <v>1512868.17</v>
      </c>
      <c r="G72" s="90">
        <v>0</v>
      </c>
      <c r="H72" s="90">
        <v>60500</v>
      </c>
      <c r="J72" s="252">
        <v>1160287.93</v>
      </c>
      <c r="K72" s="252">
        <v>395491.78</v>
      </c>
      <c r="L72" s="232">
        <v>5100</v>
      </c>
      <c r="M72" s="232">
        <v>26333.18</v>
      </c>
      <c r="N72" s="232">
        <v>13000</v>
      </c>
      <c r="O72" s="232">
        <v>0</v>
      </c>
      <c r="S72" s="252">
        <v>1881658.83</v>
      </c>
      <c r="U72" s="74">
        <v>2136409.6800000002</v>
      </c>
      <c r="X72" s="74">
        <v>1281980</v>
      </c>
      <c r="Z72" s="91">
        <v>2007883</v>
      </c>
      <c r="AB72" s="91">
        <v>3000</v>
      </c>
      <c r="AC72" s="91">
        <v>700172.56</v>
      </c>
      <c r="AD72" s="91">
        <v>148121.76</v>
      </c>
      <c r="AE72" s="91">
        <v>7928</v>
      </c>
      <c r="AF72" s="74">
        <f t="shared" si="7"/>
        <v>1573368.17</v>
      </c>
      <c r="AG72" s="79">
        <f t="shared" si="8"/>
        <v>44433.18</v>
      </c>
      <c r="AH72" s="21">
        <f t="shared" si="9"/>
        <v>1528934.99</v>
      </c>
      <c r="AI72" s="22">
        <f t="shared" si="10"/>
        <v>3418389.68</v>
      </c>
      <c r="AJ72" s="16">
        <f t="shared" si="11"/>
        <v>2867105.3200000003</v>
      </c>
      <c r="AK72" s="26">
        <f t="shared" si="12"/>
        <v>551284.35999999987</v>
      </c>
    </row>
    <row r="73" spans="1:37" x14ac:dyDescent="0.2">
      <c r="A73" s="1" t="s">
        <v>446</v>
      </c>
      <c r="B73" s="1" t="s">
        <v>447</v>
      </c>
      <c r="C73" s="66">
        <v>2898</v>
      </c>
      <c r="D73" s="66" t="s">
        <v>1083</v>
      </c>
      <c r="E73" s="252" t="s">
        <v>1909</v>
      </c>
      <c r="F73" s="90">
        <v>388360.49</v>
      </c>
      <c r="G73" s="90">
        <v>0</v>
      </c>
      <c r="H73" s="90">
        <v>42137.13</v>
      </c>
      <c r="J73" s="252">
        <v>327589.3</v>
      </c>
      <c r="K73" s="252">
        <v>139478.16</v>
      </c>
      <c r="M73" s="232">
        <v>63097.75</v>
      </c>
      <c r="O73" s="232">
        <v>401.32</v>
      </c>
      <c r="S73" s="252">
        <v>1497958.46</v>
      </c>
      <c r="U73" s="74">
        <v>379799.19</v>
      </c>
      <c r="X73" s="74">
        <v>553274</v>
      </c>
      <c r="Z73" s="91">
        <v>741556</v>
      </c>
      <c r="AC73" s="91">
        <v>445763.46</v>
      </c>
      <c r="AD73" s="91">
        <v>70024.679999999993</v>
      </c>
      <c r="AF73" s="74">
        <f t="shared" si="7"/>
        <v>430497.62</v>
      </c>
      <c r="AG73" s="79">
        <f t="shared" si="8"/>
        <v>63499.07</v>
      </c>
      <c r="AH73" s="21">
        <f t="shared" si="9"/>
        <v>366998.55</v>
      </c>
      <c r="AI73" s="22">
        <f t="shared" si="10"/>
        <v>933073.19</v>
      </c>
      <c r="AJ73" s="16">
        <f t="shared" si="11"/>
        <v>1257344.1399999999</v>
      </c>
      <c r="AK73" s="26">
        <f t="shared" si="12"/>
        <v>-324270.94999999995</v>
      </c>
    </row>
    <row r="74" spans="1:37" x14ac:dyDescent="0.2">
      <c r="A74" s="1" t="s">
        <v>446</v>
      </c>
      <c r="B74" s="1" t="s">
        <v>447</v>
      </c>
      <c r="C74" s="66">
        <v>3080</v>
      </c>
      <c r="D74" s="66" t="s">
        <v>1084</v>
      </c>
      <c r="E74" s="252" t="s">
        <v>1910</v>
      </c>
      <c r="F74" s="90">
        <v>157031.82</v>
      </c>
      <c r="G74" s="90">
        <v>0</v>
      </c>
      <c r="H74" s="90">
        <v>12300.86</v>
      </c>
      <c r="J74" s="252">
        <v>1048331.85</v>
      </c>
      <c r="K74" s="252">
        <v>153803.42000000001</v>
      </c>
      <c r="L74" s="232">
        <v>162</v>
      </c>
      <c r="O74" s="232">
        <v>23036.32</v>
      </c>
      <c r="S74" s="252">
        <v>2412599.04</v>
      </c>
      <c r="U74" s="74">
        <v>915861.2</v>
      </c>
      <c r="W74" s="74">
        <v>441.14</v>
      </c>
      <c r="X74" s="74">
        <v>371847</v>
      </c>
      <c r="Z74" s="91">
        <v>624643</v>
      </c>
      <c r="AB74" s="91">
        <v>13400</v>
      </c>
      <c r="AC74" s="91">
        <v>309962.32</v>
      </c>
      <c r="AD74" s="91">
        <v>59141.65</v>
      </c>
      <c r="AE74" s="91">
        <v>2989</v>
      </c>
      <c r="AF74" s="74">
        <f t="shared" si="7"/>
        <v>169332.68</v>
      </c>
      <c r="AG74" s="79">
        <f t="shared" si="8"/>
        <v>23198.32</v>
      </c>
      <c r="AH74" s="21">
        <f t="shared" si="9"/>
        <v>146134.35999999999</v>
      </c>
      <c r="AI74" s="22">
        <f t="shared" si="10"/>
        <v>1288149.3399999999</v>
      </c>
      <c r="AJ74" s="16">
        <f t="shared" si="11"/>
        <v>1010135.9700000001</v>
      </c>
      <c r="AK74" s="26">
        <f t="shared" si="12"/>
        <v>278013.36999999976</v>
      </c>
    </row>
    <row r="75" spans="1:37" x14ac:dyDescent="0.2">
      <c r="A75" s="1" t="s">
        <v>450</v>
      </c>
      <c r="B75" s="1" t="s">
        <v>451</v>
      </c>
      <c r="C75" s="66">
        <v>5394</v>
      </c>
      <c r="D75" s="66" t="s">
        <v>1085</v>
      </c>
      <c r="E75" s="252" t="s">
        <v>1911</v>
      </c>
      <c r="F75" s="90">
        <v>159143.09</v>
      </c>
      <c r="G75" s="90">
        <v>5058.87</v>
      </c>
      <c r="H75" s="90">
        <v>46658.03</v>
      </c>
      <c r="J75" s="252">
        <v>981251.3</v>
      </c>
      <c r="K75" s="252">
        <v>2093716.49</v>
      </c>
      <c r="M75" s="232">
        <v>30617.72</v>
      </c>
      <c r="R75" s="252">
        <v>579.61</v>
      </c>
      <c r="S75" s="252">
        <v>2174520.91</v>
      </c>
      <c r="U75" s="74">
        <v>1143870.3799999999</v>
      </c>
      <c r="W75" s="74">
        <v>509.13</v>
      </c>
      <c r="X75" s="74">
        <v>708342</v>
      </c>
      <c r="Z75" s="91">
        <v>1155032</v>
      </c>
      <c r="AC75" s="91">
        <v>447635.65</v>
      </c>
      <c r="AD75" s="91">
        <v>313312.56</v>
      </c>
      <c r="AE75" s="91">
        <v>400</v>
      </c>
      <c r="AF75" s="74">
        <f t="shared" si="7"/>
        <v>210859.99</v>
      </c>
      <c r="AG75" s="79">
        <f t="shared" si="8"/>
        <v>30617.72</v>
      </c>
      <c r="AH75" s="21">
        <f t="shared" si="9"/>
        <v>180242.27</v>
      </c>
      <c r="AI75" s="22">
        <f t="shared" si="10"/>
        <v>1852721.5099999998</v>
      </c>
      <c r="AJ75" s="16">
        <f t="shared" si="11"/>
        <v>1916380.21</v>
      </c>
      <c r="AK75" s="26">
        <f t="shared" si="12"/>
        <v>-63658.700000000186</v>
      </c>
    </row>
    <row r="76" spans="1:37" x14ac:dyDescent="0.2">
      <c r="A76" s="1" t="s">
        <v>450</v>
      </c>
      <c r="B76" s="1" t="s">
        <v>451</v>
      </c>
      <c r="C76" s="66">
        <v>6493</v>
      </c>
      <c r="D76" s="66" t="s">
        <v>1086</v>
      </c>
      <c r="E76" s="252" t="s">
        <v>1912</v>
      </c>
      <c r="F76" s="90">
        <v>449070.69</v>
      </c>
      <c r="G76" s="90">
        <v>15438.5</v>
      </c>
      <c r="H76" s="90">
        <v>29610.67</v>
      </c>
      <c r="J76" s="252">
        <v>1363919.35</v>
      </c>
      <c r="K76" s="252">
        <v>957710.62</v>
      </c>
      <c r="M76" s="232">
        <v>35330.65</v>
      </c>
      <c r="O76" s="232">
        <v>32.71</v>
      </c>
      <c r="R76" s="252">
        <v>-88000</v>
      </c>
      <c r="S76" s="252">
        <v>2426315.1</v>
      </c>
      <c r="U76" s="74">
        <v>1011625.84</v>
      </c>
      <c r="W76" s="74">
        <v>791.67</v>
      </c>
      <c r="X76" s="74">
        <v>1071601.33</v>
      </c>
      <c r="Z76" s="91">
        <v>1372471.33</v>
      </c>
      <c r="AA76" s="91">
        <v>6000</v>
      </c>
      <c r="AC76" s="91">
        <v>433969.15</v>
      </c>
      <c r="AD76" s="91">
        <v>159102.48000000001</v>
      </c>
      <c r="AF76" s="74">
        <f t="shared" si="7"/>
        <v>494119.86</v>
      </c>
      <c r="AG76" s="79">
        <f t="shared" si="8"/>
        <v>35363.360000000001</v>
      </c>
      <c r="AH76" s="21">
        <f t="shared" si="9"/>
        <v>458756.5</v>
      </c>
      <c r="AI76" s="22">
        <f t="shared" si="10"/>
        <v>2084018.84</v>
      </c>
      <c r="AJ76" s="16">
        <f t="shared" si="11"/>
        <v>1971542.96</v>
      </c>
      <c r="AK76" s="26">
        <f t="shared" si="12"/>
        <v>112475.88000000012</v>
      </c>
    </row>
    <row r="77" spans="1:37" x14ac:dyDescent="0.2">
      <c r="A77" s="1" t="s">
        <v>450</v>
      </c>
      <c r="B77" s="1" t="s">
        <v>451</v>
      </c>
      <c r="C77" s="66">
        <v>2652</v>
      </c>
      <c r="D77" s="66" t="s">
        <v>1087</v>
      </c>
      <c r="E77" s="252" t="s">
        <v>1913</v>
      </c>
      <c r="F77" s="90">
        <v>140839.71</v>
      </c>
      <c r="G77" s="90">
        <v>24212.28</v>
      </c>
      <c r="H77" s="90">
        <v>795.13</v>
      </c>
      <c r="J77" s="252">
        <v>253011.35</v>
      </c>
      <c r="K77" s="252">
        <v>135155.56</v>
      </c>
      <c r="M77" s="232">
        <v>11372.28</v>
      </c>
      <c r="O77" s="232">
        <v>709.03</v>
      </c>
      <c r="S77" s="252">
        <v>1120243.3</v>
      </c>
      <c r="U77" s="74">
        <v>1088205.2</v>
      </c>
      <c r="V77" s="74">
        <v>17400</v>
      </c>
      <c r="W77" s="74">
        <v>410.77</v>
      </c>
      <c r="X77" s="74">
        <v>269072</v>
      </c>
      <c r="Z77" s="91">
        <v>653182</v>
      </c>
      <c r="AC77" s="91">
        <v>525299.68000000005</v>
      </c>
      <c r="AD77" s="91">
        <v>92625.33</v>
      </c>
      <c r="AF77" s="74">
        <f t="shared" si="7"/>
        <v>165847.12</v>
      </c>
      <c r="AG77" s="79">
        <f t="shared" si="8"/>
        <v>12081.310000000001</v>
      </c>
      <c r="AH77" s="21">
        <f t="shared" si="9"/>
        <v>153765.81</v>
      </c>
      <c r="AI77" s="22">
        <f t="shared" si="10"/>
        <v>1375087.97</v>
      </c>
      <c r="AJ77" s="16">
        <f t="shared" si="11"/>
        <v>1271107.0100000002</v>
      </c>
      <c r="AK77" s="26">
        <f t="shared" si="12"/>
        <v>103980.95999999973</v>
      </c>
    </row>
    <row r="78" spans="1:37" x14ac:dyDescent="0.2">
      <c r="A78" s="1" t="s">
        <v>450</v>
      </c>
      <c r="B78" s="1" t="s">
        <v>451</v>
      </c>
      <c r="C78" s="66">
        <v>5048</v>
      </c>
      <c r="D78" s="66" t="s">
        <v>1088</v>
      </c>
      <c r="E78" s="252" t="s">
        <v>1914</v>
      </c>
      <c r="F78" s="90">
        <v>541670.12</v>
      </c>
      <c r="G78" s="90">
        <v>79352.429999999993</v>
      </c>
      <c r="H78" s="90">
        <v>15262</v>
      </c>
      <c r="J78" s="252">
        <v>1220295.77</v>
      </c>
      <c r="K78" s="252">
        <v>292053.23</v>
      </c>
      <c r="M78" s="232">
        <v>29328.35</v>
      </c>
      <c r="O78" s="232">
        <v>64.489999999999995</v>
      </c>
      <c r="S78" s="252">
        <v>2732486.08</v>
      </c>
      <c r="U78" s="74">
        <v>1005979.64</v>
      </c>
      <c r="V78" s="74">
        <v>213768</v>
      </c>
      <c r="W78" s="74">
        <v>785.13</v>
      </c>
      <c r="X78" s="74">
        <v>1074227</v>
      </c>
      <c r="Y78" s="74">
        <v>484</v>
      </c>
      <c r="Z78" s="91">
        <v>1450807</v>
      </c>
      <c r="AC78" s="91">
        <v>544517.34</v>
      </c>
      <c r="AD78" s="91">
        <v>170149.86</v>
      </c>
      <c r="AF78" s="74">
        <f t="shared" si="7"/>
        <v>636284.55000000005</v>
      </c>
      <c r="AG78" s="79">
        <f t="shared" si="8"/>
        <v>29392.84</v>
      </c>
      <c r="AH78" s="21">
        <f t="shared" si="9"/>
        <v>606891.71000000008</v>
      </c>
      <c r="AI78" s="22">
        <f t="shared" si="10"/>
        <v>2295243.77</v>
      </c>
      <c r="AJ78" s="16">
        <f t="shared" si="11"/>
        <v>2165474.1999999997</v>
      </c>
      <c r="AK78" s="26">
        <f t="shared" si="12"/>
        <v>129769.5700000003</v>
      </c>
    </row>
    <row r="79" spans="1:37" x14ac:dyDescent="0.2">
      <c r="A79" s="1" t="s">
        <v>450</v>
      </c>
      <c r="B79" s="1" t="s">
        <v>451</v>
      </c>
      <c r="C79" s="66">
        <v>4607</v>
      </c>
      <c r="D79" s="66" t="s">
        <v>1089</v>
      </c>
      <c r="E79" s="252" t="s">
        <v>1915</v>
      </c>
      <c r="F79" s="90">
        <v>389876.14</v>
      </c>
      <c r="G79" s="90">
        <v>45393</v>
      </c>
      <c r="H79" s="90">
        <v>7733.95</v>
      </c>
      <c r="J79" s="252">
        <v>2018373.79</v>
      </c>
      <c r="K79" s="252">
        <v>176993.62</v>
      </c>
      <c r="M79" s="232">
        <v>16824.3</v>
      </c>
      <c r="R79" s="252">
        <v>1870</v>
      </c>
      <c r="S79" s="252">
        <v>3283107.89</v>
      </c>
      <c r="U79" s="74">
        <v>1335657.79</v>
      </c>
      <c r="W79" s="74">
        <v>1283.8800000000001</v>
      </c>
      <c r="X79" s="74">
        <v>435960</v>
      </c>
      <c r="Z79" s="91">
        <v>760770</v>
      </c>
      <c r="AA79" s="91">
        <v>500</v>
      </c>
      <c r="AB79" s="91">
        <v>16144</v>
      </c>
      <c r="AC79" s="91">
        <v>810847.29</v>
      </c>
      <c r="AD79" s="91">
        <v>207548.02</v>
      </c>
      <c r="AE79" s="91">
        <v>1363197</v>
      </c>
      <c r="AF79" s="74">
        <f t="shared" si="7"/>
        <v>443003.09</v>
      </c>
      <c r="AG79" s="79">
        <f t="shared" si="8"/>
        <v>16824.3</v>
      </c>
      <c r="AH79" s="21">
        <f t="shared" si="9"/>
        <v>426178.79000000004</v>
      </c>
      <c r="AI79" s="22">
        <f t="shared" si="10"/>
        <v>1772901.67</v>
      </c>
      <c r="AJ79" s="16">
        <f t="shared" si="11"/>
        <v>3159006.31</v>
      </c>
      <c r="AK79" s="26">
        <f t="shared" si="12"/>
        <v>-1386104.6400000001</v>
      </c>
    </row>
    <row r="80" spans="1:37" x14ac:dyDescent="0.2">
      <c r="A80" s="1" t="s">
        <v>450</v>
      </c>
      <c r="B80" s="1" t="s">
        <v>451</v>
      </c>
      <c r="C80" s="66">
        <v>3828</v>
      </c>
      <c r="D80" s="66" t="s">
        <v>1090</v>
      </c>
      <c r="E80" s="252" t="s">
        <v>1919</v>
      </c>
      <c r="F80" s="90">
        <v>631909.66</v>
      </c>
      <c r="G80" s="90">
        <v>6161</v>
      </c>
      <c r="H80" s="90">
        <v>16050</v>
      </c>
      <c r="J80" s="252">
        <v>614137.74</v>
      </c>
      <c r="K80" s="252">
        <v>257786.61</v>
      </c>
      <c r="M80" s="232">
        <v>0</v>
      </c>
      <c r="O80" s="232">
        <v>56.05</v>
      </c>
      <c r="R80" s="252">
        <v>-297667.68</v>
      </c>
      <c r="S80" s="252">
        <v>1600443.98</v>
      </c>
      <c r="U80" s="74">
        <v>881690.76</v>
      </c>
      <c r="V80" s="74">
        <v>180450</v>
      </c>
      <c r="W80" s="74">
        <v>842.66</v>
      </c>
      <c r="X80" s="74">
        <v>520001.24</v>
      </c>
      <c r="Z80" s="91">
        <v>859309.74</v>
      </c>
      <c r="AC80" s="91">
        <v>300555.08</v>
      </c>
      <c r="AD80" s="91">
        <v>136334.76</v>
      </c>
      <c r="AE80" s="91">
        <v>0.42</v>
      </c>
      <c r="AF80" s="74">
        <f t="shared" si="7"/>
        <v>654120.66</v>
      </c>
      <c r="AG80" s="79">
        <f t="shared" si="8"/>
        <v>56.05</v>
      </c>
      <c r="AH80" s="21">
        <f t="shared" si="9"/>
        <v>654064.61</v>
      </c>
      <c r="AI80" s="22">
        <f t="shared" si="10"/>
        <v>1582984.66</v>
      </c>
      <c r="AJ80" s="16">
        <f t="shared" si="11"/>
        <v>1296200</v>
      </c>
      <c r="AK80" s="26">
        <f t="shared" si="12"/>
        <v>286784.65999999992</v>
      </c>
    </row>
    <row r="81" spans="1:37" x14ac:dyDescent="0.2">
      <c r="A81" s="1" t="s">
        <v>454</v>
      </c>
      <c r="B81" s="1" t="s">
        <v>455</v>
      </c>
      <c r="C81" s="66">
        <v>1142</v>
      </c>
      <c r="D81" s="66" t="s">
        <v>1091</v>
      </c>
      <c r="E81" s="252" t="s">
        <v>1887</v>
      </c>
      <c r="F81" s="90">
        <v>304365.33</v>
      </c>
      <c r="G81" s="90">
        <v>0</v>
      </c>
      <c r="H81" s="90">
        <v>5723.7</v>
      </c>
      <c r="J81" s="252">
        <v>856134.66</v>
      </c>
      <c r="K81" s="252">
        <v>429208.61</v>
      </c>
      <c r="L81" s="232">
        <v>51330</v>
      </c>
      <c r="M81" s="232">
        <v>5400</v>
      </c>
      <c r="Q81" s="252">
        <v>-1361879.87</v>
      </c>
      <c r="R81" s="252">
        <v>45392.6</v>
      </c>
      <c r="S81" s="252">
        <v>2663000</v>
      </c>
      <c r="U81" s="74">
        <v>604423.04</v>
      </c>
      <c r="X81" s="74">
        <v>506580</v>
      </c>
      <c r="Z81" s="91">
        <v>729975</v>
      </c>
      <c r="AC81" s="91">
        <v>90227.71</v>
      </c>
      <c r="AD81" s="91">
        <v>9520.76</v>
      </c>
      <c r="AE81" s="91">
        <v>59330</v>
      </c>
      <c r="AF81" s="74">
        <f t="shared" si="7"/>
        <v>310089.03000000003</v>
      </c>
      <c r="AG81" s="79">
        <f t="shared" si="8"/>
        <v>56730</v>
      </c>
      <c r="AH81" s="21">
        <f t="shared" si="9"/>
        <v>253359.03000000003</v>
      </c>
      <c r="AI81" s="22">
        <f t="shared" si="10"/>
        <v>1111003.04</v>
      </c>
      <c r="AJ81" s="16">
        <f t="shared" si="11"/>
        <v>889053.47</v>
      </c>
      <c r="AK81" s="26">
        <f t="shared" si="12"/>
        <v>221949.57000000007</v>
      </c>
    </row>
    <row r="82" spans="1:37" x14ac:dyDescent="0.2">
      <c r="A82" s="1" t="s">
        <v>454</v>
      </c>
      <c r="B82" s="1" t="s">
        <v>455</v>
      </c>
      <c r="C82" s="66">
        <v>1176</v>
      </c>
      <c r="D82" s="66" t="s">
        <v>1092</v>
      </c>
      <c r="E82" s="252" t="s">
        <v>1888</v>
      </c>
      <c r="F82" s="90">
        <v>719305.94</v>
      </c>
      <c r="G82" s="90">
        <v>2550</v>
      </c>
      <c r="H82" s="90">
        <v>7194.53</v>
      </c>
      <c r="J82" s="252">
        <v>-52454.6</v>
      </c>
      <c r="K82" s="252">
        <v>457870.4</v>
      </c>
      <c r="M82" s="232">
        <v>2897</v>
      </c>
      <c r="O82" s="232">
        <v>85281.91</v>
      </c>
      <c r="S82" s="252">
        <v>1891796.64</v>
      </c>
      <c r="U82" s="74">
        <v>1823188.95</v>
      </c>
      <c r="W82" s="74">
        <v>926.87</v>
      </c>
      <c r="X82" s="74">
        <v>181410.8</v>
      </c>
      <c r="Y82" s="74">
        <v>96110</v>
      </c>
      <c r="Z82" s="91">
        <v>381226.8</v>
      </c>
      <c r="AC82" s="91">
        <v>193002.91</v>
      </c>
      <c r="AD82" s="91">
        <v>72409.259999999995</v>
      </c>
      <c r="AE82" s="91">
        <v>612033</v>
      </c>
      <c r="AF82" s="74">
        <f t="shared" si="7"/>
        <v>729050.47</v>
      </c>
      <c r="AG82" s="79">
        <f t="shared" si="8"/>
        <v>88178.91</v>
      </c>
      <c r="AH82" s="21">
        <f t="shared" si="9"/>
        <v>640871.55999999994</v>
      </c>
      <c r="AI82" s="22">
        <f t="shared" si="10"/>
        <v>2101636.62</v>
      </c>
      <c r="AJ82" s="16">
        <f t="shared" si="11"/>
        <v>1258671.97</v>
      </c>
      <c r="AK82" s="26">
        <f t="shared" si="12"/>
        <v>842964.65000000014</v>
      </c>
    </row>
    <row r="83" spans="1:37" x14ac:dyDescent="0.2">
      <c r="A83" s="1" t="s">
        <v>454</v>
      </c>
      <c r="B83" s="1" t="s">
        <v>455</v>
      </c>
      <c r="C83" s="66">
        <v>2332</v>
      </c>
      <c r="D83" s="66" t="s">
        <v>1093</v>
      </c>
      <c r="E83" s="252" t="s">
        <v>1893</v>
      </c>
      <c r="F83" s="90">
        <v>512970.51</v>
      </c>
      <c r="G83" s="90">
        <v>0</v>
      </c>
      <c r="H83" s="90">
        <v>12051.78</v>
      </c>
      <c r="J83" s="252">
        <v>48306.2</v>
      </c>
      <c r="K83" s="252">
        <v>283275.37</v>
      </c>
      <c r="Q83" s="252">
        <v>-1145747.33</v>
      </c>
      <c r="R83" s="252">
        <v>-5577.78</v>
      </c>
      <c r="S83" s="252">
        <v>1831896.95</v>
      </c>
      <c r="U83" s="74">
        <v>1094630.81</v>
      </c>
      <c r="W83" s="74">
        <v>442.9</v>
      </c>
      <c r="X83" s="74">
        <v>732262.8</v>
      </c>
      <c r="Y83" s="74">
        <v>14250</v>
      </c>
      <c r="Z83" s="91">
        <v>1140201.8</v>
      </c>
      <c r="AC83" s="91">
        <v>238261.6</v>
      </c>
      <c r="AD83" s="91">
        <v>121704.09</v>
      </c>
      <c r="AF83" s="74">
        <f t="shared" si="7"/>
        <v>525022.29</v>
      </c>
      <c r="AG83" s="79">
        <f t="shared" si="8"/>
        <v>0</v>
      </c>
      <c r="AH83" s="21">
        <f t="shared" si="9"/>
        <v>525022.29</v>
      </c>
      <c r="AI83" s="22">
        <f t="shared" si="10"/>
        <v>1841586.51</v>
      </c>
      <c r="AJ83" s="16">
        <f t="shared" si="11"/>
        <v>1500167.4900000002</v>
      </c>
      <c r="AK83" s="26">
        <f t="shared" si="12"/>
        <v>341419.01999999979</v>
      </c>
    </row>
    <row r="84" spans="1:37" x14ac:dyDescent="0.2">
      <c r="A84" s="1" t="s">
        <v>454</v>
      </c>
      <c r="B84" s="1" t="s">
        <v>455</v>
      </c>
      <c r="C84" s="66">
        <v>2410</v>
      </c>
      <c r="D84" s="66" t="s">
        <v>1094</v>
      </c>
      <c r="E84" s="252" t="s">
        <v>1894</v>
      </c>
      <c r="F84" s="90">
        <v>228307.53</v>
      </c>
      <c r="G84" s="90">
        <v>0</v>
      </c>
      <c r="H84" s="90">
        <v>1490.49</v>
      </c>
      <c r="J84" s="252">
        <v>-36351.599999999999</v>
      </c>
      <c r="K84" s="252">
        <v>191683.58</v>
      </c>
      <c r="M84" s="232">
        <v>19705</v>
      </c>
      <c r="R84" s="252">
        <v>44631.519999999997</v>
      </c>
      <c r="S84" s="252">
        <v>1831896</v>
      </c>
      <c r="U84" s="74">
        <v>480075.82</v>
      </c>
      <c r="X84" s="74">
        <v>586100</v>
      </c>
      <c r="Z84" s="91">
        <v>791759</v>
      </c>
      <c r="AC84" s="91">
        <v>91452.92</v>
      </c>
      <c r="AD84" s="91">
        <v>36363.599999999999</v>
      </c>
      <c r="AF84" s="74">
        <f t="shared" si="7"/>
        <v>229798.02</v>
      </c>
      <c r="AG84" s="79">
        <f t="shared" si="8"/>
        <v>19705</v>
      </c>
      <c r="AH84" s="21">
        <f t="shared" si="9"/>
        <v>210093.02</v>
      </c>
      <c r="AI84" s="22">
        <f t="shared" si="10"/>
        <v>1066175.82</v>
      </c>
      <c r="AJ84" s="16">
        <f t="shared" si="11"/>
        <v>919575.52</v>
      </c>
      <c r="AK84" s="26">
        <f>AI84-AJ84</f>
        <v>146600.30000000005</v>
      </c>
    </row>
    <row r="85" spans="1:37" s="263" customFormat="1" x14ac:dyDescent="0.2">
      <c r="A85" s="263" t="s">
        <v>454</v>
      </c>
      <c r="B85" s="263" t="s">
        <v>455</v>
      </c>
      <c r="C85" s="264">
        <v>3521</v>
      </c>
      <c r="D85" s="264" t="s">
        <v>1095</v>
      </c>
      <c r="E85" s="252" t="s">
        <v>1895</v>
      </c>
      <c r="F85" s="90">
        <v>302506.63</v>
      </c>
      <c r="G85" s="90">
        <v>0</v>
      </c>
      <c r="H85" s="90">
        <v>18536.89</v>
      </c>
      <c r="I85" s="90"/>
      <c r="J85" s="252">
        <v>1758529.17</v>
      </c>
      <c r="K85" s="252">
        <v>2474618.7400000002</v>
      </c>
      <c r="L85" s="232"/>
      <c r="M85" s="232"/>
      <c r="N85" s="232">
        <v>65000</v>
      </c>
      <c r="O85" s="232"/>
      <c r="P85" s="252"/>
      <c r="Q85" s="252"/>
      <c r="R85" s="252">
        <v>194278</v>
      </c>
      <c r="S85" s="252">
        <v>4000000</v>
      </c>
      <c r="T85" s="74"/>
      <c r="U85" s="74">
        <v>683171.69</v>
      </c>
      <c r="V85" s="74"/>
      <c r="W85" s="74">
        <v>187.24</v>
      </c>
      <c r="X85" s="74">
        <v>410248.5</v>
      </c>
      <c r="Y85" s="74">
        <v>58175</v>
      </c>
      <c r="Z85" s="91">
        <v>755628.5</v>
      </c>
      <c r="AA85" s="91"/>
      <c r="AB85" s="91"/>
      <c r="AC85" s="91">
        <v>191449.48</v>
      </c>
      <c r="AD85" s="91">
        <v>111208.04</v>
      </c>
      <c r="AE85" s="91">
        <v>55573</v>
      </c>
      <c r="AF85" s="74">
        <f t="shared" si="7"/>
        <v>321043.52</v>
      </c>
      <c r="AG85" s="79">
        <f t="shared" si="8"/>
        <v>65000</v>
      </c>
      <c r="AH85" s="21">
        <f t="shared" si="9"/>
        <v>256043.52000000002</v>
      </c>
      <c r="AI85" s="22">
        <f t="shared" si="10"/>
        <v>1151782.43</v>
      </c>
      <c r="AJ85" s="16">
        <f t="shared" si="11"/>
        <v>1113859.02</v>
      </c>
      <c r="AK85" s="26">
        <f t="shared" ref="AK85:AK86" si="13">AI85-AJ85</f>
        <v>37923.409999999916</v>
      </c>
    </row>
    <row r="86" spans="1:37" x14ac:dyDescent="0.2">
      <c r="E86" s="252" t="s">
        <v>1918</v>
      </c>
      <c r="F86" s="90">
        <v>1949.31</v>
      </c>
      <c r="H86" s="90">
        <v>0</v>
      </c>
      <c r="I86" s="90">
        <v>7.5</v>
      </c>
      <c r="J86" s="252">
        <v>1082142.18</v>
      </c>
      <c r="K86" s="252">
        <v>699006</v>
      </c>
      <c r="O86" s="232">
        <v>0</v>
      </c>
      <c r="R86" s="252">
        <v>110277.47</v>
      </c>
      <c r="S86" s="252">
        <v>31316.240000000002</v>
      </c>
      <c r="X86" s="74">
        <v>308721</v>
      </c>
      <c r="Y86" s="74">
        <v>1737407.56</v>
      </c>
      <c r="Z86" s="91">
        <v>316221</v>
      </c>
      <c r="AB86" s="91">
        <v>14104</v>
      </c>
      <c r="AC86" s="91">
        <v>67846.75</v>
      </c>
      <c r="AD86" s="91">
        <v>6445.53</v>
      </c>
      <c r="AF86" s="74">
        <f t="shared" si="7"/>
        <v>1956.81</v>
      </c>
      <c r="AG86" s="79">
        <f t="shared" si="8"/>
        <v>0</v>
      </c>
      <c r="AH86" s="21">
        <f t="shared" si="9"/>
        <v>1956.81</v>
      </c>
      <c r="AI86" s="22">
        <f t="shared" si="10"/>
        <v>2046128.56</v>
      </c>
      <c r="AJ86" s="16">
        <f t="shared" si="11"/>
        <v>404617.28</v>
      </c>
      <c r="AK86" s="26">
        <f t="shared" si="13"/>
        <v>1641511.28</v>
      </c>
    </row>
    <row r="87" spans="1:37" x14ac:dyDescent="0.2">
      <c r="AF87" s="42"/>
      <c r="AG87" s="29"/>
      <c r="AH87" s="26"/>
      <c r="AI87" s="24"/>
      <c r="AJ87" s="23"/>
    </row>
    <row r="88" spans="1:37" x14ac:dyDescent="0.2">
      <c r="AF88" s="42"/>
      <c r="AG88" s="29"/>
      <c r="AH88" s="26"/>
      <c r="AI88" s="24"/>
      <c r="AJ88" s="23"/>
    </row>
    <row r="89" spans="1:37" x14ac:dyDescent="0.2">
      <c r="AF89" s="42"/>
      <c r="AG89" s="29"/>
      <c r="AH89" s="26"/>
      <c r="AI89" s="24"/>
      <c r="AJ89" s="23"/>
    </row>
    <row r="90" spans="1:37" x14ac:dyDescent="0.2">
      <c r="AF90" s="42"/>
      <c r="AG90" s="29"/>
      <c r="AH90" s="26"/>
      <c r="AI90" s="24"/>
      <c r="AJ90" s="23"/>
    </row>
    <row r="91" spans="1:37" x14ac:dyDescent="0.2">
      <c r="AF91" s="42"/>
      <c r="AG91" s="29"/>
      <c r="AH91" s="26"/>
      <c r="AI91" s="24"/>
      <c r="AJ91" s="23"/>
    </row>
    <row r="92" spans="1:37" x14ac:dyDescent="0.2">
      <c r="AF92" s="42"/>
      <c r="AG92" s="29"/>
      <c r="AH92" s="26"/>
      <c r="AI92" s="24"/>
      <c r="AJ92" s="23"/>
    </row>
    <row r="93" spans="1:37" x14ac:dyDescent="0.2">
      <c r="AF93" s="42"/>
      <c r="AG93" s="29"/>
      <c r="AH93" s="26"/>
      <c r="AI93" s="24"/>
      <c r="AJ93" s="23"/>
    </row>
    <row r="94" spans="1:37" x14ac:dyDescent="0.2">
      <c r="AF94" s="42"/>
      <c r="AG94" s="29"/>
      <c r="AH94" s="26"/>
      <c r="AI94" s="24"/>
      <c r="AJ94" s="23"/>
    </row>
    <row r="95" spans="1:37" x14ac:dyDescent="0.2">
      <c r="AF95" s="42"/>
      <c r="AG95" s="29"/>
      <c r="AH95" s="26"/>
      <c r="AI95" s="24"/>
      <c r="AJ95" s="23"/>
    </row>
    <row r="96" spans="1:37" x14ac:dyDescent="0.2">
      <c r="AF96" s="42"/>
      <c r="AG96" s="29"/>
      <c r="AH96" s="26"/>
      <c r="AI96" s="24"/>
      <c r="AJ96" s="23"/>
    </row>
    <row r="97" spans="32:36" x14ac:dyDescent="0.2">
      <c r="AF97" s="42"/>
      <c r="AG97" s="29"/>
      <c r="AH97" s="26"/>
      <c r="AI97" s="24"/>
      <c r="AJ97" s="23"/>
    </row>
    <row r="98" spans="32:36" x14ac:dyDescent="0.2">
      <c r="AF98" s="42"/>
      <c r="AG98" s="29"/>
      <c r="AH98" s="26"/>
      <c r="AI98" s="24"/>
      <c r="AJ98" s="23"/>
    </row>
    <row r="99" spans="32:36" x14ac:dyDescent="0.2">
      <c r="AF99" s="42"/>
      <c r="AG99" s="29"/>
      <c r="AH99" s="26"/>
      <c r="AI99" s="24"/>
      <c r="AJ99" s="23"/>
    </row>
    <row r="100" spans="32:36" x14ac:dyDescent="0.2">
      <c r="AF100" s="42"/>
      <c r="AG100" s="29"/>
      <c r="AH100" s="26"/>
      <c r="AI100" s="24"/>
      <c r="AJ100" s="23"/>
    </row>
    <row r="101" spans="32:36" x14ac:dyDescent="0.2">
      <c r="AF101" s="42"/>
      <c r="AG101" s="29"/>
      <c r="AH101" s="26"/>
      <c r="AI101" s="24"/>
      <c r="AJ101" s="23"/>
    </row>
    <row r="102" spans="32:36" x14ac:dyDescent="0.2">
      <c r="AF102" s="42"/>
      <c r="AG102" s="29"/>
      <c r="AH102" s="26"/>
      <c r="AI102" s="24"/>
      <c r="AJ102" s="23"/>
    </row>
    <row r="103" spans="32:36" x14ac:dyDescent="0.2">
      <c r="AF103" s="42"/>
      <c r="AG103" s="29"/>
      <c r="AH103" s="26"/>
      <c r="AI103" s="24"/>
      <c r="AJ103" s="23"/>
    </row>
    <row r="104" spans="32:36" x14ac:dyDescent="0.2">
      <c r="AF104" s="42"/>
      <c r="AG104" s="29"/>
      <c r="AH104" s="26"/>
      <c r="AI104" s="24"/>
      <c r="AJ104" s="23"/>
    </row>
    <row r="105" spans="32:36" x14ac:dyDescent="0.2">
      <c r="AF105" s="42"/>
      <c r="AG105" s="29"/>
      <c r="AH105" s="26"/>
      <c r="AI105" s="24"/>
      <c r="AJ105" s="23"/>
    </row>
    <row r="106" spans="32:36" x14ac:dyDescent="0.2">
      <c r="AF106" s="42"/>
      <c r="AG106" s="29"/>
      <c r="AH106" s="26"/>
      <c r="AI106" s="24"/>
      <c r="AJ106" s="23"/>
    </row>
    <row r="107" spans="32:36" x14ac:dyDescent="0.2">
      <c r="AF107" s="42"/>
      <c r="AG107" s="29"/>
      <c r="AH107" s="26"/>
      <c r="AI107" s="24"/>
      <c r="AJ107" s="23"/>
    </row>
    <row r="108" spans="32:36" x14ac:dyDescent="0.2">
      <c r="AF108" s="42"/>
      <c r="AG108" s="29"/>
      <c r="AH108" s="26"/>
      <c r="AI108" s="24"/>
      <c r="AJ108" s="23"/>
    </row>
    <row r="109" spans="32:36" x14ac:dyDescent="0.2">
      <c r="AF109" s="42"/>
      <c r="AG109" s="29"/>
      <c r="AH109" s="26"/>
      <c r="AI109" s="24"/>
      <c r="AJ109" s="23"/>
    </row>
    <row r="110" spans="32:36" x14ac:dyDescent="0.2">
      <c r="AF110" s="42"/>
      <c r="AG110" s="29"/>
      <c r="AH110" s="26"/>
      <c r="AI110" s="24"/>
      <c r="AJ110" s="23"/>
    </row>
    <row r="111" spans="32:36" x14ac:dyDescent="0.2">
      <c r="AF111" s="42"/>
      <c r="AG111" s="29"/>
      <c r="AH111" s="26"/>
      <c r="AI111" s="24"/>
      <c r="AJ111" s="23"/>
    </row>
    <row r="112" spans="32:36" x14ac:dyDescent="0.2">
      <c r="AF112" s="42"/>
      <c r="AG112" s="29"/>
      <c r="AH112" s="26"/>
      <c r="AI112" s="24"/>
      <c r="AJ112" s="23"/>
    </row>
    <row r="113" spans="32:36" x14ac:dyDescent="0.2">
      <c r="AF113" s="42"/>
      <c r="AG113" s="29"/>
      <c r="AH113" s="26"/>
      <c r="AI113" s="24"/>
      <c r="AJ113" s="23"/>
    </row>
    <row r="114" spans="32:36" x14ac:dyDescent="0.2">
      <c r="AF114" s="42"/>
      <c r="AG114" s="29"/>
      <c r="AH114" s="26"/>
      <c r="AI114" s="24"/>
      <c r="AJ114" s="23"/>
    </row>
    <row r="115" spans="32:36" x14ac:dyDescent="0.2">
      <c r="AF115" s="42"/>
      <c r="AG115" s="29"/>
      <c r="AH115" s="26"/>
      <c r="AI115" s="24"/>
      <c r="AJ115" s="23"/>
    </row>
    <row r="116" spans="32:36" x14ac:dyDescent="0.2">
      <c r="AF116" s="42"/>
      <c r="AG116" s="29"/>
      <c r="AH116" s="26"/>
      <c r="AI116" s="24"/>
      <c r="AJ116" s="23"/>
    </row>
    <row r="117" spans="32:36" x14ac:dyDescent="0.2">
      <c r="AF117" s="42"/>
      <c r="AG117" s="29"/>
      <c r="AH117" s="26"/>
      <c r="AI117" s="24"/>
      <c r="AJ117" s="23"/>
    </row>
    <row r="118" spans="32:36" x14ac:dyDescent="0.2">
      <c r="AF118" s="42"/>
      <c r="AG118" s="29"/>
      <c r="AH118" s="26"/>
      <c r="AI118" s="24"/>
      <c r="AJ118" s="23"/>
    </row>
    <row r="119" spans="32:36" x14ac:dyDescent="0.2">
      <c r="AF119" s="42"/>
      <c r="AG119" s="29"/>
      <c r="AH119" s="26"/>
      <c r="AI119" s="24"/>
      <c r="AJ119" s="23"/>
    </row>
    <row r="120" spans="32:36" x14ac:dyDescent="0.2">
      <c r="AF120" s="42"/>
      <c r="AG120" s="29"/>
      <c r="AH120" s="26"/>
      <c r="AI120" s="24"/>
      <c r="AJ120" s="23"/>
    </row>
    <row r="121" spans="32:36" x14ac:dyDescent="0.2">
      <c r="AF121" s="42"/>
      <c r="AG121" s="29"/>
      <c r="AH121" s="26"/>
      <c r="AI121" s="24"/>
      <c r="AJ121" s="23"/>
    </row>
    <row r="122" spans="32:36" x14ac:dyDescent="0.2">
      <c r="AF122" s="42"/>
      <c r="AG122" s="29"/>
      <c r="AH122" s="26"/>
      <c r="AI122" s="24"/>
      <c r="AJ122" s="23"/>
    </row>
    <row r="123" spans="32:36" x14ac:dyDescent="0.2">
      <c r="AF123" s="42"/>
      <c r="AG123" s="29"/>
      <c r="AH123" s="26"/>
      <c r="AI123" s="24"/>
      <c r="AJ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Y1" zoomScale="70" zoomScaleNormal="70" workbookViewId="0">
      <selection activeCell="AB1" sqref="A1:AB1048576"/>
    </sheetView>
  </sheetViews>
  <sheetFormatPr defaultColWidth="9" defaultRowHeight="14.25" x14ac:dyDescent="0.2"/>
  <cols>
    <col min="1" max="1" width="39.125" style="255" bestFit="1" customWidth="1"/>
    <col min="2" max="2" width="31.875" style="229" bestFit="1" customWidth="1"/>
    <col min="3" max="3" width="31" style="229" bestFit="1" customWidth="1"/>
    <col min="4" max="4" width="22.75" style="229" bestFit="1" customWidth="1"/>
    <col min="5" max="5" width="22.5" style="255" bestFit="1" customWidth="1"/>
    <col min="6" max="6" width="17" style="255" bestFit="1" customWidth="1"/>
    <col min="7" max="7" width="14.625" style="233" bestFit="1" customWidth="1"/>
    <col min="8" max="8" width="16.625" style="233" bestFit="1" customWidth="1"/>
    <col min="9" max="9" width="18.875" style="233" bestFit="1" customWidth="1"/>
    <col min="10" max="10" width="18.125" style="233" bestFit="1" customWidth="1"/>
    <col min="11" max="11" width="20.125" style="255" bestFit="1" customWidth="1"/>
    <col min="12" max="12" width="26.5" style="255" bestFit="1" customWidth="1"/>
    <col min="13" max="13" width="26.625" style="255" bestFit="1" customWidth="1"/>
    <col min="14" max="14" width="17" style="255" bestFit="1" customWidth="1"/>
    <col min="15" max="21" width="20.125" style="230" customWidth="1"/>
    <col min="22" max="22" width="25.5" style="231" bestFit="1" customWidth="1"/>
    <col min="23" max="23" width="23.875" style="231" bestFit="1" customWidth="1"/>
    <col min="24" max="24" width="41" style="231" bestFit="1" customWidth="1"/>
    <col min="25" max="25" width="29.625" style="231" bestFit="1" customWidth="1"/>
    <col min="26" max="26" width="31.875" style="231" bestFit="1" customWidth="1"/>
    <col min="27" max="27" width="34.25" style="231" bestFit="1" customWidth="1"/>
    <col min="28" max="28" width="33.125" style="231" bestFit="1" customWidth="1"/>
    <col min="29" max="16384" width="9" style="255"/>
  </cols>
  <sheetData>
    <row r="1" spans="1:28" x14ac:dyDescent="0.2">
      <c r="A1" s="255" t="s">
        <v>1433</v>
      </c>
      <c r="B1" s="229" t="s">
        <v>1434</v>
      </c>
      <c r="C1" s="229" t="s">
        <v>1435</v>
      </c>
      <c r="D1" s="229" t="s">
        <v>1436</v>
      </c>
      <c r="E1" s="255" t="s">
        <v>1438</v>
      </c>
      <c r="F1" s="255" t="s">
        <v>1439</v>
      </c>
      <c r="G1" s="233" t="s">
        <v>1442</v>
      </c>
      <c r="H1" s="233" t="s">
        <v>1443</v>
      </c>
      <c r="I1" s="233" t="s">
        <v>1444</v>
      </c>
      <c r="J1" s="233" t="s">
        <v>1445</v>
      </c>
      <c r="K1" s="255" t="s">
        <v>1446</v>
      </c>
      <c r="L1" s="255" t="s">
        <v>1447</v>
      </c>
      <c r="M1" s="255" t="s">
        <v>1448</v>
      </c>
      <c r="N1" s="255" t="s">
        <v>1449</v>
      </c>
      <c r="O1" s="230" t="s">
        <v>1450</v>
      </c>
      <c r="P1" s="230" t="s">
        <v>1649</v>
      </c>
      <c r="Q1" s="230" t="s">
        <v>1452</v>
      </c>
      <c r="R1" s="230" t="s">
        <v>1453</v>
      </c>
      <c r="S1" s="230" t="s">
        <v>1454</v>
      </c>
      <c r="T1" s="230" t="s">
        <v>1455</v>
      </c>
      <c r="U1" s="230" t="s">
        <v>1456</v>
      </c>
      <c r="V1" s="231" t="s">
        <v>1457</v>
      </c>
      <c r="W1" s="231" t="s">
        <v>1458</v>
      </c>
      <c r="X1" s="231" t="s">
        <v>1459</v>
      </c>
      <c r="Y1" s="231" t="s">
        <v>1460</v>
      </c>
      <c r="Z1" s="231" t="s">
        <v>1461</v>
      </c>
      <c r="AA1" s="231" t="s">
        <v>1463</v>
      </c>
      <c r="AB1" s="231" t="s">
        <v>1464</v>
      </c>
    </row>
    <row r="2" spans="1:28" x14ac:dyDescent="0.2">
      <c r="A2" s="255" t="s">
        <v>1465</v>
      </c>
      <c r="B2" s="229" t="s">
        <v>1466</v>
      </c>
      <c r="C2" s="229" t="s">
        <v>1467</v>
      </c>
      <c r="D2" s="229" t="s">
        <v>1468</v>
      </c>
      <c r="E2" s="255" t="s">
        <v>1470</v>
      </c>
      <c r="F2" s="255" t="s">
        <v>1471</v>
      </c>
      <c r="G2" s="233" t="s">
        <v>1474</v>
      </c>
      <c r="H2" s="233" t="s">
        <v>1475</v>
      </c>
      <c r="I2" s="233" t="s">
        <v>1476</v>
      </c>
      <c r="J2" s="233" t="s">
        <v>1477</v>
      </c>
      <c r="K2" s="255" t="s">
        <v>1478</v>
      </c>
      <c r="L2" s="255" t="s">
        <v>1479</v>
      </c>
      <c r="M2" s="255" t="s">
        <v>1480</v>
      </c>
      <c r="N2" s="255" t="s">
        <v>1481</v>
      </c>
      <c r="O2" s="230" t="s">
        <v>1482</v>
      </c>
      <c r="P2" s="230" t="s">
        <v>1650</v>
      </c>
      <c r="Q2" s="230" t="s">
        <v>1484</v>
      </c>
      <c r="R2" s="230" t="s">
        <v>1485</v>
      </c>
      <c r="S2" s="230" t="s">
        <v>1486</v>
      </c>
      <c r="T2" s="230" t="s">
        <v>1487</v>
      </c>
      <c r="U2" s="230" t="s">
        <v>1488</v>
      </c>
      <c r="V2" s="231" t="s">
        <v>1489</v>
      </c>
      <c r="W2" s="231" t="s">
        <v>1490</v>
      </c>
      <c r="X2" s="231" t="s">
        <v>1491</v>
      </c>
      <c r="Y2" s="231" t="s">
        <v>1492</v>
      </c>
      <c r="Z2" s="231" t="s">
        <v>1493</v>
      </c>
      <c r="AA2" s="231" t="s">
        <v>1495</v>
      </c>
      <c r="AB2" s="231" t="s">
        <v>1496</v>
      </c>
    </row>
    <row r="3" spans="1:28" x14ac:dyDescent="0.2">
      <c r="A3" s="255" t="s">
        <v>1497</v>
      </c>
      <c r="B3" s="229">
        <v>76523956.290000007</v>
      </c>
      <c r="C3" s="229">
        <v>1452165.86</v>
      </c>
      <c r="D3" s="229">
        <v>13815035.65</v>
      </c>
      <c r="E3" s="255">
        <v>110025268.64</v>
      </c>
      <c r="F3" s="255">
        <v>27713294.370000001</v>
      </c>
      <c r="G3" s="233">
        <v>258275.47</v>
      </c>
      <c r="H3" s="233">
        <v>1159819.3</v>
      </c>
      <c r="I3" s="233">
        <v>506757</v>
      </c>
      <c r="J3" s="233">
        <v>903555.35</v>
      </c>
      <c r="K3" s="255">
        <v>47200</v>
      </c>
      <c r="L3" s="255">
        <v>-3982433.39</v>
      </c>
      <c r="M3" s="255">
        <v>-44820102.369999997</v>
      </c>
      <c r="N3" s="255">
        <v>338960427.63999999</v>
      </c>
      <c r="O3" s="230">
        <v>13852.28</v>
      </c>
      <c r="P3" s="230">
        <v>-840</v>
      </c>
      <c r="Q3" s="230">
        <v>150036411.47999999</v>
      </c>
      <c r="R3" s="230">
        <v>7934464.6200000001</v>
      </c>
      <c r="S3" s="230">
        <v>353917.85</v>
      </c>
      <c r="T3" s="230">
        <v>138532089.93000001</v>
      </c>
      <c r="U3" s="230">
        <v>13785210.68</v>
      </c>
      <c r="V3" s="231">
        <v>207806812.55000001</v>
      </c>
      <c r="W3" s="231">
        <v>41720</v>
      </c>
      <c r="X3" s="231">
        <v>82207.600000000006</v>
      </c>
      <c r="Y3" s="231">
        <v>67012615.829999998</v>
      </c>
      <c r="Z3" s="231">
        <v>13895900.5</v>
      </c>
      <c r="AA3" s="231">
        <v>-1600</v>
      </c>
      <c r="AB3" s="231">
        <v>57720.38</v>
      </c>
    </row>
    <row r="4" spans="1:28" x14ac:dyDescent="0.2">
      <c r="A4" s="255" t="s">
        <v>1651</v>
      </c>
      <c r="B4" s="229">
        <v>96415.17</v>
      </c>
      <c r="E4" s="255">
        <v>181096</v>
      </c>
      <c r="F4" s="255">
        <v>15</v>
      </c>
      <c r="M4" s="255">
        <v>-1282339.8600000001</v>
      </c>
      <c r="N4" s="255">
        <v>1570000</v>
      </c>
      <c r="O4" s="230">
        <v>11.03</v>
      </c>
      <c r="Q4" s="230">
        <v>8000</v>
      </c>
      <c r="T4" s="230">
        <v>561973.1</v>
      </c>
      <c r="U4" s="230">
        <v>1649539.4</v>
      </c>
      <c r="V4" s="231">
        <v>1022781.1</v>
      </c>
      <c r="Y4" s="231">
        <v>95506.4</v>
      </c>
      <c r="Z4" s="231">
        <v>69770</v>
      </c>
    </row>
    <row r="5" spans="1:28" x14ac:dyDescent="0.2">
      <c r="A5" s="255" t="s">
        <v>1652</v>
      </c>
      <c r="B5" s="229">
        <v>48.14</v>
      </c>
      <c r="E5" s="255">
        <v>475415</v>
      </c>
      <c r="M5" s="255">
        <v>-700917.51</v>
      </c>
      <c r="N5" s="255">
        <v>1209311.82</v>
      </c>
      <c r="P5" s="230">
        <v>-1600</v>
      </c>
      <c r="S5" s="230">
        <v>38.83</v>
      </c>
      <c r="T5" s="230">
        <v>810840</v>
      </c>
      <c r="U5" s="230">
        <v>216779.31</v>
      </c>
      <c r="V5" s="231">
        <v>957970</v>
      </c>
      <c r="X5" s="231">
        <v>2000</v>
      </c>
      <c r="Y5" s="231">
        <v>70144.31</v>
      </c>
      <c r="Z5" s="231">
        <v>30475</v>
      </c>
      <c r="AA5" s="231">
        <v>-1600</v>
      </c>
    </row>
    <row r="6" spans="1:28" x14ac:dyDescent="0.2">
      <c r="A6" s="255" t="s">
        <v>1653</v>
      </c>
      <c r="B6" s="229">
        <v>11855.18</v>
      </c>
      <c r="D6" s="229">
        <v>4075</v>
      </c>
      <c r="E6" s="255">
        <v>2430240.88</v>
      </c>
      <c r="F6" s="255">
        <v>13505.01</v>
      </c>
      <c r="L6" s="255">
        <v>-226997.82</v>
      </c>
      <c r="M6" s="255">
        <v>1342154.9099999999</v>
      </c>
      <c r="N6" s="255">
        <v>1382089.34</v>
      </c>
      <c r="Q6" s="230">
        <v>8000</v>
      </c>
      <c r="S6" s="230">
        <v>7.97</v>
      </c>
      <c r="T6" s="230">
        <v>849345.8</v>
      </c>
      <c r="U6" s="230">
        <v>232770.99</v>
      </c>
      <c r="V6" s="231">
        <v>931635.8</v>
      </c>
      <c r="Y6" s="231">
        <v>109458.99</v>
      </c>
      <c r="Z6" s="231">
        <v>58163.33</v>
      </c>
    </row>
    <row r="7" spans="1:28" x14ac:dyDescent="0.2">
      <c r="A7" s="255" t="s">
        <v>1654</v>
      </c>
      <c r="B7" s="229">
        <v>47849.85</v>
      </c>
      <c r="D7" s="229">
        <v>2605</v>
      </c>
      <c r="E7" s="255">
        <v>3</v>
      </c>
      <c r="F7" s="255">
        <v>220759.03</v>
      </c>
      <c r="M7" s="255">
        <v>-1265213.75</v>
      </c>
      <c r="N7" s="255">
        <v>1532600</v>
      </c>
      <c r="S7" s="230">
        <v>44.96</v>
      </c>
      <c r="T7" s="230">
        <v>637097</v>
      </c>
      <c r="U7" s="230">
        <v>285904.74</v>
      </c>
      <c r="V7" s="231">
        <v>803913</v>
      </c>
      <c r="Y7" s="231">
        <v>69347.27</v>
      </c>
      <c r="Z7" s="231">
        <v>45955.8</v>
      </c>
    </row>
    <row r="8" spans="1:28" x14ac:dyDescent="0.2">
      <c r="A8" s="255" t="s">
        <v>1655</v>
      </c>
      <c r="B8" s="229">
        <v>21689.99</v>
      </c>
      <c r="D8" s="229">
        <v>1330</v>
      </c>
      <c r="E8" s="255">
        <v>1881002</v>
      </c>
      <c r="F8" s="255">
        <v>20961.349999999999</v>
      </c>
      <c r="M8" s="255">
        <v>-271935.01</v>
      </c>
      <c r="N8" s="255">
        <v>2300000</v>
      </c>
      <c r="Q8" s="230">
        <v>8000</v>
      </c>
      <c r="T8" s="230">
        <v>593527</v>
      </c>
      <c r="U8" s="230">
        <v>297844.42</v>
      </c>
      <c r="V8" s="231">
        <v>791627</v>
      </c>
      <c r="Y8" s="231">
        <v>127259.42</v>
      </c>
      <c r="Z8" s="231">
        <v>83566.649999999994</v>
      </c>
    </row>
    <row r="9" spans="1:28" x14ac:dyDescent="0.2">
      <c r="A9" s="255" t="s">
        <v>1656</v>
      </c>
      <c r="B9" s="229">
        <v>33398.78</v>
      </c>
      <c r="D9" s="229">
        <v>7110.26</v>
      </c>
      <c r="E9" s="255">
        <v>3051183.47</v>
      </c>
      <c r="F9" s="255">
        <v>307663.92</v>
      </c>
      <c r="M9" s="255">
        <v>2366999.5</v>
      </c>
      <c r="N9" s="255">
        <v>1150000</v>
      </c>
      <c r="Q9" s="230">
        <v>69800</v>
      </c>
      <c r="T9" s="230">
        <v>716840</v>
      </c>
      <c r="U9" s="230">
        <v>491614.4</v>
      </c>
      <c r="V9" s="231">
        <v>933590.94</v>
      </c>
      <c r="Y9" s="231">
        <v>106867.69</v>
      </c>
      <c r="Z9" s="231">
        <v>140738.84</v>
      </c>
    </row>
    <row r="10" spans="1:28" x14ac:dyDescent="0.2">
      <c r="A10" s="255" t="s">
        <v>1657</v>
      </c>
      <c r="B10" s="229">
        <v>34761.919999999998</v>
      </c>
      <c r="E10" s="255">
        <v>3147176.65</v>
      </c>
      <c r="F10" s="255">
        <v>34</v>
      </c>
      <c r="M10" s="255">
        <v>1998031.28</v>
      </c>
      <c r="N10" s="255">
        <v>1250300</v>
      </c>
      <c r="O10" s="230">
        <v>36.97</v>
      </c>
      <c r="Q10" s="230">
        <v>8000</v>
      </c>
      <c r="T10" s="230">
        <v>632969</v>
      </c>
      <c r="U10" s="230">
        <v>125071.25</v>
      </c>
      <c r="V10" s="231">
        <v>667485</v>
      </c>
      <c r="X10" s="231">
        <v>2070</v>
      </c>
      <c r="Y10" s="231">
        <v>111374.25</v>
      </c>
      <c r="Z10" s="231">
        <v>51506.68</v>
      </c>
    </row>
    <row r="11" spans="1:28" x14ac:dyDescent="0.2">
      <c r="A11" s="255" t="s">
        <v>1658</v>
      </c>
      <c r="B11" s="229">
        <v>80137.119999999995</v>
      </c>
      <c r="D11" s="229">
        <v>2105</v>
      </c>
      <c r="E11" s="255">
        <v>185310</v>
      </c>
      <c r="F11" s="255">
        <v>2280.46</v>
      </c>
      <c r="M11" s="255">
        <v>-1270905.6100000001</v>
      </c>
      <c r="N11" s="255">
        <v>1542339.31</v>
      </c>
      <c r="O11" s="230">
        <v>48.1</v>
      </c>
      <c r="Q11" s="230">
        <v>8000</v>
      </c>
      <c r="S11" s="230">
        <v>32.43</v>
      </c>
      <c r="T11" s="230">
        <v>538030</v>
      </c>
      <c r="U11" s="230">
        <v>1603637.18</v>
      </c>
      <c r="V11" s="231">
        <v>1879967</v>
      </c>
      <c r="Y11" s="231">
        <v>205039.18</v>
      </c>
      <c r="Z11" s="231">
        <v>54346.65</v>
      </c>
    </row>
    <row r="12" spans="1:28" x14ac:dyDescent="0.2">
      <c r="A12" s="255" t="s">
        <v>1659</v>
      </c>
      <c r="B12" s="229">
        <v>44087.75</v>
      </c>
      <c r="D12" s="229">
        <v>2818</v>
      </c>
      <c r="E12" s="255">
        <v>1175003.53</v>
      </c>
      <c r="F12" s="255">
        <v>2347.35</v>
      </c>
      <c r="M12" s="255">
        <v>-591406.13</v>
      </c>
      <c r="N12" s="255">
        <v>1850000</v>
      </c>
      <c r="O12" s="230">
        <v>28.06</v>
      </c>
      <c r="Q12" s="230">
        <v>8000</v>
      </c>
      <c r="T12" s="230">
        <v>1737911</v>
      </c>
      <c r="U12" s="230">
        <v>246993.1</v>
      </c>
      <c r="V12" s="231">
        <v>1843761</v>
      </c>
      <c r="Y12" s="231">
        <v>140175.1</v>
      </c>
      <c r="Z12" s="231">
        <v>43333.3</v>
      </c>
    </row>
    <row r="13" spans="1:28" x14ac:dyDescent="0.2">
      <c r="A13" s="255" t="s">
        <v>1660</v>
      </c>
      <c r="B13" s="229">
        <v>138227.42000000001</v>
      </c>
      <c r="D13" s="229">
        <v>5820</v>
      </c>
      <c r="E13" s="255">
        <v>353529.98</v>
      </c>
      <c r="F13" s="255">
        <v>4576.62</v>
      </c>
      <c r="M13" s="255">
        <v>-668714.77</v>
      </c>
      <c r="N13" s="255">
        <v>1236758.5</v>
      </c>
      <c r="P13" s="230">
        <v>760</v>
      </c>
      <c r="Q13" s="230">
        <v>63200</v>
      </c>
      <c r="T13" s="230">
        <v>1237833.8999999999</v>
      </c>
      <c r="U13" s="230">
        <v>252368.01</v>
      </c>
      <c r="V13" s="231">
        <v>1434733.9</v>
      </c>
      <c r="Y13" s="231">
        <v>121473.01</v>
      </c>
      <c r="Z13" s="231">
        <v>63844.71</v>
      </c>
    </row>
    <row r="14" spans="1:28" x14ac:dyDescent="0.2">
      <c r="A14" s="255" t="s">
        <v>1661</v>
      </c>
      <c r="B14" s="229">
        <v>13342.53</v>
      </c>
      <c r="D14" s="229">
        <v>3810</v>
      </c>
      <c r="E14" s="255">
        <v>1839769.02</v>
      </c>
      <c r="F14" s="255">
        <v>10</v>
      </c>
      <c r="M14" s="255">
        <v>659540.23</v>
      </c>
      <c r="N14" s="255">
        <v>1223648</v>
      </c>
      <c r="O14" s="230">
        <v>16.64</v>
      </c>
      <c r="T14" s="230">
        <v>571302</v>
      </c>
      <c r="U14" s="230">
        <v>1187930.77</v>
      </c>
      <c r="V14" s="231">
        <v>1654148</v>
      </c>
      <c r="Y14" s="231">
        <v>89724.77</v>
      </c>
      <c r="Z14" s="231">
        <v>37933.32</v>
      </c>
      <c r="AA14" s="231">
        <v>0</v>
      </c>
    </row>
    <row r="15" spans="1:28" x14ac:dyDescent="0.2">
      <c r="A15" s="255" t="s">
        <v>1662</v>
      </c>
      <c r="B15" s="229">
        <v>41537.89</v>
      </c>
      <c r="D15" s="229">
        <v>1250</v>
      </c>
      <c r="E15" s="255">
        <v>566799.53</v>
      </c>
      <c r="F15" s="255">
        <v>92983.58</v>
      </c>
      <c r="G15" s="233">
        <v>6040</v>
      </c>
      <c r="M15" s="255">
        <v>-1027933.16</v>
      </c>
      <c r="N15" s="255">
        <v>1790913.12</v>
      </c>
      <c r="O15" s="230">
        <v>6.64</v>
      </c>
      <c r="Q15" s="230">
        <v>8000</v>
      </c>
      <c r="T15" s="230">
        <v>5257900.8</v>
      </c>
      <c r="U15" s="230">
        <v>1331644.6200000001</v>
      </c>
      <c r="V15" s="231">
        <v>5773280.7999999998</v>
      </c>
      <c r="Y15" s="231">
        <v>132214.62</v>
      </c>
      <c r="Z15" s="231">
        <v>106105.60000000001</v>
      </c>
    </row>
    <row r="16" spans="1:28" x14ac:dyDescent="0.2">
      <c r="A16" s="255" t="s">
        <v>1663</v>
      </c>
      <c r="B16" s="229">
        <v>12591.16</v>
      </c>
      <c r="D16" s="229">
        <v>2944</v>
      </c>
      <c r="E16" s="255">
        <v>139470.6</v>
      </c>
      <c r="F16" s="255">
        <v>5368.18</v>
      </c>
      <c r="M16" s="255">
        <v>-1133891.8</v>
      </c>
      <c r="N16" s="255">
        <v>1325520</v>
      </c>
      <c r="Q16" s="230">
        <v>8000</v>
      </c>
      <c r="S16" s="230">
        <v>29.04</v>
      </c>
      <c r="T16" s="230">
        <v>1074890</v>
      </c>
      <c r="U16" s="230">
        <v>138637.99</v>
      </c>
      <c r="V16" s="231">
        <v>1155760</v>
      </c>
      <c r="Y16" s="231">
        <v>57767.99</v>
      </c>
      <c r="Z16" s="231">
        <v>39283.300000000003</v>
      </c>
    </row>
    <row r="17" spans="1:28" x14ac:dyDescent="0.2">
      <c r="A17" s="255" t="s">
        <v>1664</v>
      </c>
      <c r="B17" s="229">
        <v>16212.79</v>
      </c>
      <c r="D17" s="229">
        <v>2150</v>
      </c>
      <c r="E17" s="255">
        <v>1821482.95</v>
      </c>
      <c r="F17" s="255">
        <v>6839.06</v>
      </c>
      <c r="M17" s="255">
        <v>507687.67</v>
      </c>
      <c r="N17" s="255">
        <v>1385124.66</v>
      </c>
      <c r="O17" s="230">
        <v>7.44</v>
      </c>
      <c r="Q17" s="230">
        <v>8000</v>
      </c>
      <c r="T17" s="230">
        <v>1604475</v>
      </c>
      <c r="U17" s="230">
        <v>186416.98</v>
      </c>
      <c r="V17" s="231">
        <v>1713091</v>
      </c>
      <c r="Y17" s="231">
        <v>81780.98</v>
      </c>
      <c r="Z17" s="231">
        <v>50154.97</v>
      </c>
    </row>
    <row r="18" spans="1:28" x14ac:dyDescent="0.2">
      <c r="A18" s="255" t="s">
        <v>1665</v>
      </c>
      <c r="B18" s="229">
        <v>12799.19</v>
      </c>
      <c r="D18" s="229">
        <v>26976</v>
      </c>
      <c r="E18" s="255">
        <v>930671.72</v>
      </c>
      <c r="F18" s="255">
        <v>28</v>
      </c>
      <c r="M18" s="255">
        <v>-192545.27</v>
      </c>
      <c r="N18" s="255">
        <v>1199644.94</v>
      </c>
      <c r="Q18" s="230">
        <v>8000</v>
      </c>
      <c r="S18" s="230">
        <v>8.24</v>
      </c>
      <c r="T18" s="230">
        <v>909561</v>
      </c>
      <c r="U18" s="230">
        <v>172080.22</v>
      </c>
      <c r="V18" s="231">
        <v>1009293.52</v>
      </c>
      <c r="Y18" s="231">
        <v>83950.7</v>
      </c>
      <c r="Z18" s="231">
        <v>33030</v>
      </c>
    </row>
    <row r="19" spans="1:28" x14ac:dyDescent="0.2">
      <c r="A19" s="255" t="s">
        <v>1666</v>
      </c>
      <c r="B19" s="229">
        <v>1053.45</v>
      </c>
      <c r="E19" s="255">
        <v>1330616.74</v>
      </c>
      <c r="F19" s="255">
        <v>861</v>
      </c>
      <c r="M19" s="255">
        <v>-243452.21</v>
      </c>
      <c r="N19" s="255">
        <v>1642759</v>
      </c>
      <c r="Q19" s="230">
        <v>8000</v>
      </c>
      <c r="T19" s="230">
        <v>748899.5</v>
      </c>
      <c r="U19" s="230">
        <v>330121.24</v>
      </c>
      <c r="V19" s="231">
        <v>876965.5</v>
      </c>
      <c r="Y19" s="231">
        <v>77855.240000000005</v>
      </c>
      <c r="Z19" s="231">
        <v>66775.600000000006</v>
      </c>
    </row>
    <row r="20" spans="1:28" x14ac:dyDescent="0.2">
      <c r="A20" s="255" t="s">
        <v>1667</v>
      </c>
      <c r="B20" s="229">
        <v>7385.36</v>
      </c>
      <c r="E20" s="255">
        <v>431550.02</v>
      </c>
      <c r="F20" s="255">
        <v>343603.32</v>
      </c>
      <c r="M20" s="255">
        <v>-393711.3</v>
      </c>
      <c r="N20" s="255">
        <v>1230000</v>
      </c>
      <c r="T20" s="230">
        <v>1055292</v>
      </c>
      <c r="U20" s="230">
        <v>287934.59000000003</v>
      </c>
      <c r="V20" s="231">
        <v>1198542</v>
      </c>
      <c r="X20" s="231">
        <v>10840</v>
      </c>
      <c r="Y20" s="231">
        <v>56094.59</v>
      </c>
      <c r="Z20" s="231">
        <v>60500</v>
      </c>
    </row>
    <row r="21" spans="1:28" x14ac:dyDescent="0.2">
      <c r="A21" s="255" t="s">
        <v>1668</v>
      </c>
      <c r="B21" s="229">
        <v>11836.88</v>
      </c>
      <c r="D21" s="229">
        <v>52469</v>
      </c>
      <c r="F21" s="255">
        <v>4370.43</v>
      </c>
      <c r="M21" s="255">
        <v>-980710.14</v>
      </c>
      <c r="N21" s="255">
        <v>1067330</v>
      </c>
      <c r="Q21" s="230">
        <v>8000</v>
      </c>
      <c r="T21" s="230">
        <v>996104.8</v>
      </c>
      <c r="U21" s="230">
        <v>470049.4</v>
      </c>
      <c r="V21" s="231">
        <v>1112636.8</v>
      </c>
      <c r="X21" s="231">
        <v>6910</v>
      </c>
      <c r="Y21" s="231">
        <v>97000.93</v>
      </c>
      <c r="Z21" s="231">
        <v>2350.02</v>
      </c>
    </row>
    <row r="22" spans="1:28" x14ac:dyDescent="0.2">
      <c r="A22" s="255" t="s">
        <v>1669</v>
      </c>
      <c r="B22" s="229">
        <v>449977.33</v>
      </c>
      <c r="C22" s="229">
        <v>55260.93</v>
      </c>
      <c r="D22" s="229">
        <v>234993.67</v>
      </c>
      <c r="E22" s="255">
        <v>232380</v>
      </c>
      <c r="F22" s="255">
        <v>291843.09999999998</v>
      </c>
      <c r="Q22" s="230">
        <v>569904.5</v>
      </c>
      <c r="S22" s="230">
        <v>1094.31</v>
      </c>
      <c r="T22" s="230">
        <v>988640</v>
      </c>
      <c r="V22" s="231">
        <v>1127281</v>
      </c>
      <c r="Y22" s="231">
        <v>470181.93</v>
      </c>
      <c r="Z22" s="231">
        <v>79794.66</v>
      </c>
    </row>
    <row r="23" spans="1:28" x14ac:dyDescent="0.2">
      <c r="A23" s="255" t="s">
        <v>1670</v>
      </c>
      <c r="B23" s="229">
        <v>121330.75</v>
      </c>
      <c r="D23" s="229">
        <v>105821.03</v>
      </c>
      <c r="E23" s="255">
        <v>180042.26</v>
      </c>
      <c r="F23" s="255">
        <v>152731.48000000001</v>
      </c>
      <c r="N23" s="255">
        <v>2340148.79</v>
      </c>
      <c r="Q23" s="230">
        <v>619566.81000000006</v>
      </c>
      <c r="R23" s="230">
        <v>35000</v>
      </c>
      <c r="T23" s="230">
        <v>651560</v>
      </c>
      <c r="V23" s="231">
        <v>870320</v>
      </c>
      <c r="Y23" s="231">
        <v>332564.40999999997</v>
      </c>
      <c r="Z23" s="231">
        <v>47605.62</v>
      </c>
    </row>
    <row r="24" spans="1:28" x14ac:dyDescent="0.2">
      <c r="A24" s="255" t="s">
        <v>1671</v>
      </c>
      <c r="B24" s="229">
        <v>417411.56</v>
      </c>
      <c r="C24" s="229">
        <v>210574.16</v>
      </c>
      <c r="D24" s="229">
        <v>258589.61</v>
      </c>
      <c r="E24" s="255">
        <v>200697.18</v>
      </c>
      <c r="F24" s="255">
        <v>124485.04</v>
      </c>
      <c r="N24" s="255">
        <v>2461151.44</v>
      </c>
      <c r="Q24" s="230">
        <v>1101048</v>
      </c>
      <c r="R24" s="230">
        <v>150100</v>
      </c>
      <c r="S24" s="230">
        <v>1020.51</v>
      </c>
      <c r="T24" s="230">
        <v>1278000</v>
      </c>
      <c r="V24" s="231">
        <v>1550325</v>
      </c>
      <c r="Y24" s="231">
        <v>649359.72</v>
      </c>
      <c r="Z24" s="231">
        <v>40920.51</v>
      </c>
    </row>
    <row r="25" spans="1:28" x14ac:dyDescent="0.2">
      <c r="A25" s="255" t="s">
        <v>1672</v>
      </c>
      <c r="B25" s="229">
        <v>266078.84000000003</v>
      </c>
      <c r="C25" s="229">
        <v>14862.26</v>
      </c>
      <c r="D25" s="229">
        <v>109657.57</v>
      </c>
      <c r="E25" s="255">
        <v>263969.87</v>
      </c>
      <c r="F25" s="255">
        <v>730614.2</v>
      </c>
      <c r="N25" s="255">
        <v>1609968.11</v>
      </c>
      <c r="Q25" s="230">
        <v>1195516.1399999999</v>
      </c>
      <c r="R25" s="230">
        <v>47500</v>
      </c>
      <c r="S25" s="230">
        <v>738.34</v>
      </c>
      <c r="T25" s="230">
        <v>801000</v>
      </c>
      <c r="V25" s="231">
        <v>922047</v>
      </c>
      <c r="Y25" s="231">
        <v>318567.76</v>
      </c>
      <c r="Z25" s="231">
        <v>109602.46</v>
      </c>
    </row>
    <row r="26" spans="1:28" x14ac:dyDescent="0.2">
      <c r="A26" s="255" t="s">
        <v>1673</v>
      </c>
      <c r="B26" s="229">
        <v>148378.73000000001</v>
      </c>
      <c r="C26" s="229">
        <v>3574.24</v>
      </c>
      <c r="D26" s="229">
        <v>139887.42000000001</v>
      </c>
      <c r="E26" s="255">
        <v>224629.04</v>
      </c>
      <c r="F26" s="255">
        <v>81450.679999999993</v>
      </c>
      <c r="N26" s="255">
        <v>1693812.25</v>
      </c>
      <c r="Q26" s="230">
        <v>316233.74</v>
      </c>
      <c r="R26" s="230">
        <v>46000</v>
      </c>
      <c r="S26" s="230">
        <v>97.37</v>
      </c>
      <c r="T26" s="230">
        <v>496230</v>
      </c>
      <c r="V26" s="231">
        <v>598650</v>
      </c>
      <c r="Y26" s="231">
        <v>183695.59</v>
      </c>
      <c r="Z26" s="231">
        <v>33059.839999999997</v>
      </c>
    </row>
    <row r="27" spans="1:28" x14ac:dyDescent="0.2">
      <c r="A27" s="255" t="s">
        <v>1674</v>
      </c>
      <c r="B27" s="229">
        <v>486544.6</v>
      </c>
      <c r="C27" s="229">
        <v>99888.77</v>
      </c>
      <c r="D27" s="229">
        <v>94449.36</v>
      </c>
      <c r="E27" s="255">
        <v>254460.94</v>
      </c>
      <c r="F27" s="255">
        <v>191954.75</v>
      </c>
      <c r="M27" s="255">
        <v>300</v>
      </c>
      <c r="N27" s="255">
        <v>1247745.83</v>
      </c>
      <c r="Q27" s="230">
        <v>847920.14</v>
      </c>
      <c r="S27" s="230">
        <v>2979.55</v>
      </c>
      <c r="T27" s="230">
        <v>796880</v>
      </c>
      <c r="V27" s="231">
        <v>1006984</v>
      </c>
      <c r="Y27" s="231">
        <v>605386.81000000006</v>
      </c>
      <c r="Z27" s="231">
        <v>68983.19</v>
      </c>
    </row>
    <row r="28" spans="1:28" x14ac:dyDescent="0.2">
      <c r="A28" s="255" t="s">
        <v>1675</v>
      </c>
      <c r="B28" s="229">
        <v>540858.88</v>
      </c>
      <c r="C28" s="229">
        <v>4301.3</v>
      </c>
      <c r="D28" s="229">
        <v>139150.37</v>
      </c>
      <c r="E28" s="255">
        <v>309708.09999999998</v>
      </c>
      <c r="F28" s="255">
        <v>778782.9</v>
      </c>
      <c r="N28" s="255">
        <v>1804121.26</v>
      </c>
      <c r="Q28" s="230">
        <v>1154538.98</v>
      </c>
      <c r="S28" s="230">
        <v>1373.57</v>
      </c>
      <c r="T28" s="230">
        <v>423540</v>
      </c>
      <c r="V28" s="231">
        <v>615299</v>
      </c>
      <c r="Y28" s="231">
        <v>362837.58</v>
      </c>
      <c r="Z28" s="231">
        <v>121742.67</v>
      </c>
    </row>
    <row r="29" spans="1:28" x14ac:dyDescent="0.2">
      <c r="A29" s="255" t="s">
        <v>1676</v>
      </c>
      <c r="B29" s="229">
        <v>469068.49</v>
      </c>
      <c r="C29" s="229">
        <v>5502.1</v>
      </c>
      <c r="D29" s="229">
        <v>141076.92000000001</v>
      </c>
      <c r="E29" s="255">
        <v>343666.15</v>
      </c>
      <c r="F29" s="255">
        <v>202811.76</v>
      </c>
      <c r="J29" s="233">
        <v>68.95</v>
      </c>
      <c r="M29" s="255">
        <v>539.76</v>
      </c>
      <c r="N29" s="255">
        <v>1414760.08</v>
      </c>
      <c r="Q29" s="230">
        <v>904978.81</v>
      </c>
      <c r="R29" s="230">
        <v>28793.1</v>
      </c>
      <c r="S29" s="230">
        <v>1091.4000000000001</v>
      </c>
      <c r="T29" s="230">
        <v>801820</v>
      </c>
      <c r="V29" s="231">
        <v>1024746</v>
      </c>
      <c r="Y29" s="231">
        <v>654978.52</v>
      </c>
      <c r="Z29" s="231">
        <v>106297.63</v>
      </c>
    </row>
    <row r="30" spans="1:28" x14ac:dyDescent="0.2">
      <c r="A30" s="255" t="s">
        <v>1677</v>
      </c>
      <c r="B30" s="229">
        <v>606460.67000000004</v>
      </c>
      <c r="C30" s="229">
        <v>37590.480000000003</v>
      </c>
      <c r="D30" s="229">
        <v>600814.29</v>
      </c>
      <c r="E30" s="255">
        <v>179258.78</v>
      </c>
      <c r="F30" s="255">
        <v>160970.28</v>
      </c>
      <c r="J30" s="233">
        <v>79.44</v>
      </c>
      <c r="N30" s="255">
        <v>1595887.05</v>
      </c>
      <c r="Q30" s="230">
        <v>1477756.42</v>
      </c>
      <c r="R30" s="230">
        <v>29628.42</v>
      </c>
      <c r="S30" s="230">
        <v>551.59</v>
      </c>
      <c r="T30" s="230">
        <v>1035800</v>
      </c>
      <c r="V30" s="231">
        <v>1346090</v>
      </c>
      <c r="Y30" s="231">
        <v>1117124.8799999999</v>
      </c>
      <c r="Z30" s="231">
        <v>48047.43</v>
      </c>
    </row>
    <row r="31" spans="1:28" x14ac:dyDescent="0.2">
      <c r="A31" s="255" t="s">
        <v>1678</v>
      </c>
      <c r="B31" s="229">
        <v>406098.72</v>
      </c>
      <c r="D31" s="229">
        <v>289979.53999999998</v>
      </c>
      <c r="E31" s="255">
        <v>107224.19</v>
      </c>
      <c r="F31" s="255">
        <v>161922.47</v>
      </c>
      <c r="J31" s="233">
        <v>7.14</v>
      </c>
      <c r="N31" s="255">
        <v>1789492.25</v>
      </c>
      <c r="Q31" s="230">
        <v>579626.55000000005</v>
      </c>
      <c r="R31" s="230">
        <v>17482.21</v>
      </c>
      <c r="S31" s="230">
        <v>933.75</v>
      </c>
      <c r="T31" s="230">
        <v>424940</v>
      </c>
      <c r="V31" s="231">
        <v>570830</v>
      </c>
      <c r="Y31" s="231">
        <v>481832.24</v>
      </c>
      <c r="Z31" s="231">
        <v>46011.69</v>
      </c>
      <c r="AB31" s="231">
        <v>3600</v>
      </c>
    </row>
    <row r="32" spans="1:28" x14ac:dyDescent="0.2">
      <c r="A32" s="255" t="s">
        <v>1679</v>
      </c>
      <c r="B32" s="229">
        <v>503856.32</v>
      </c>
      <c r="C32" s="229">
        <v>3760</v>
      </c>
      <c r="D32" s="229">
        <v>107177.36</v>
      </c>
      <c r="E32" s="255">
        <v>194139.15</v>
      </c>
      <c r="F32" s="255">
        <v>382117.09</v>
      </c>
      <c r="N32" s="255">
        <v>3102228.3</v>
      </c>
      <c r="Q32" s="230">
        <v>720252.94</v>
      </c>
      <c r="R32" s="230">
        <v>57238.81</v>
      </c>
      <c r="S32" s="230">
        <v>955.45</v>
      </c>
      <c r="T32" s="230">
        <v>844360</v>
      </c>
      <c r="V32" s="231">
        <v>971659</v>
      </c>
      <c r="Y32" s="231">
        <v>449548.79999999999</v>
      </c>
      <c r="Z32" s="231">
        <v>151189.10999999999</v>
      </c>
    </row>
    <row r="33" spans="1:28" x14ac:dyDescent="0.2">
      <c r="A33" s="255" t="s">
        <v>1680</v>
      </c>
      <c r="B33" s="229">
        <v>831365.84</v>
      </c>
      <c r="C33" s="229">
        <v>66945.22</v>
      </c>
      <c r="D33" s="229">
        <v>107511.16</v>
      </c>
      <c r="E33" s="255">
        <v>279795.7</v>
      </c>
      <c r="F33" s="255">
        <v>151918.85999999999</v>
      </c>
      <c r="J33" s="233">
        <v>0</v>
      </c>
      <c r="N33" s="255">
        <v>1484748</v>
      </c>
      <c r="Q33" s="230">
        <v>1007020.62</v>
      </c>
      <c r="R33" s="230">
        <v>157744.32999999999</v>
      </c>
      <c r="S33" s="230">
        <v>1593.62</v>
      </c>
      <c r="T33" s="230">
        <v>448820</v>
      </c>
      <c r="V33" s="231">
        <v>621129</v>
      </c>
      <c r="Y33" s="231">
        <v>488589.31</v>
      </c>
      <c r="Z33" s="231">
        <v>90116.52</v>
      </c>
    </row>
    <row r="34" spans="1:28" x14ac:dyDescent="0.2">
      <c r="A34" s="255" t="s">
        <v>1681</v>
      </c>
      <c r="B34" s="229">
        <v>840309.43</v>
      </c>
      <c r="C34" s="229">
        <v>31438.33</v>
      </c>
      <c r="D34" s="229">
        <v>260544.11</v>
      </c>
      <c r="E34" s="255">
        <v>89834.14</v>
      </c>
      <c r="F34" s="255">
        <v>186057.61</v>
      </c>
      <c r="N34" s="255">
        <v>1924840.79</v>
      </c>
      <c r="Q34" s="230">
        <v>991811.32</v>
      </c>
      <c r="S34" s="230">
        <v>1483.48</v>
      </c>
      <c r="T34" s="230">
        <v>542350</v>
      </c>
      <c r="V34" s="231">
        <v>683541</v>
      </c>
      <c r="Y34" s="231">
        <v>395692.87</v>
      </c>
      <c r="Z34" s="231">
        <v>73464.2</v>
      </c>
    </row>
    <row r="35" spans="1:28" x14ac:dyDescent="0.2">
      <c r="A35" s="255" t="s">
        <v>1682</v>
      </c>
      <c r="B35" s="229">
        <v>1166727.19</v>
      </c>
      <c r="C35" s="229">
        <v>60872.639999999999</v>
      </c>
      <c r="D35" s="229">
        <v>179103.58</v>
      </c>
      <c r="E35" s="255">
        <v>214740.74</v>
      </c>
      <c r="F35" s="255">
        <v>114780.07</v>
      </c>
      <c r="N35" s="255">
        <v>1101601.1100000001</v>
      </c>
      <c r="Q35" s="230">
        <v>944150.67</v>
      </c>
      <c r="R35" s="230">
        <v>21786.45</v>
      </c>
      <c r="S35" s="230">
        <v>2640.95</v>
      </c>
      <c r="T35" s="230">
        <v>889220</v>
      </c>
      <c r="V35" s="231">
        <v>1119440</v>
      </c>
      <c r="Y35" s="231">
        <v>531585.73</v>
      </c>
      <c r="Z35" s="231">
        <v>41559.300000000003</v>
      </c>
    </row>
    <row r="36" spans="1:28" x14ac:dyDescent="0.2">
      <c r="A36" s="255" t="s">
        <v>1683</v>
      </c>
      <c r="B36" s="229">
        <v>461018.38</v>
      </c>
      <c r="C36" s="229">
        <v>11558.99</v>
      </c>
      <c r="D36" s="229">
        <v>164942.81</v>
      </c>
      <c r="E36" s="255">
        <v>1379024.61</v>
      </c>
      <c r="F36" s="255">
        <v>102048.31</v>
      </c>
      <c r="N36" s="255">
        <v>528949.56000000006</v>
      </c>
      <c r="Q36" s="230">
        <v>653861.66</v>
      </c>
      <c r="R36" s="230">
        <v>189644.27</v>
      </c>
      <c r="S36" s="230">
        <v>796.98</v>
      </c>
      <c r="T36" s="230">
        <v>530110</v>
      </c>
      <c r="V36" s="231">
        <v>700877</v>
      </c>
      <c r="Y36" s="231">
        <v>405124.77</v>
      </c>
      <c r="Z36" s="231">
        <v>78444.11</v>
      </c>
      <c r="AB36" s="231">
        <v>200</v>
      </c>
    </row>
    <row r="37" spans="1:28" x14ac:dyDescent="0.2">
      <c r="A37" s="255" t="s">
        <v>1684</v>
      </c>
      <c r="B37" s="229">
        <v>628450.17000000004</v>
      </c>
      <c r="C37" s="229">
        <v>12460</v>
      </c>
      <c r="D37" s="229">
        <v>328607.65000000002</v>
      </c>
      <c r="E37" s="255">
        <v>414530.41</v>
      </c>
      <c r="F37" s="255">
        <v>47651.75</v>
      </c>
      <c r="M37" s="255">
        <v>99448.88</v>
      </c>
      <c r="N37" s="255">
        <v>1603684.39</v>
      </c>
      <c r="Q37" s="230">
        <v>1001105.08</v>
      </c>
      <c r="R37" s="230">
        <v>68400</v>
      </c>
      <c r="S37" s="230">
        <v>859.56</v>
      </c>
      <c r="T37" s="230">
        <v>884130</v>
      </c>
      <c r="V37" s="231">
        <v>1031709</v>
      </c>
      <c r="Y37" s="231">
        <v>317120.21000000002</v>
      </c>
      <c r="Z37" s="231">
        <v>33747.03</v>
      </c>
    </row>
    <row r="38" spans="1:28" x14ac:dyDescent="0.2">
      <c r="A38" s="255" t="s">
        <v>1685</v>
      </c>
      <c r="B38" s="229">
        <v>523132.28</v>
      </c>
      <c r="C38" s="229">
        <v>20569.04</v>
      </c>
      <c r="D38" s="229">
        <v>52247.48</v>
      </c>
      <c r="E38" s="255">
        <v>108383.41</v>
      </c>
      <c r="F38" s="255">
        <v>70515.899999999994</v>
      </c>
      <c r="N38" s="255">
        <v>1498620.76</v>
      </c>
      <c r="Q38" s="230">
        <v>606957.25</v>
      </c>
      <c r="R38" s="230">
        <v>39481.870000000003</v>
      </c>
      <c r="S38" s="230">
        <v>801.28</v>
      </c>
      <c r="T38" s="230">
        <v>432170</v>
      </c>
      <c r="V38" s="231">
        <v>527609</v>
      </c>
      <c r="Y38" s="231">
        <v>192695.38</v>
      </c>
      <c r="Z38" s="231">
        <v>54530.34</v>
      </c>
    </row>
    <row r="39" spans="1:28" x14ac:dyDescent="0.2">
      <c r="A39" s="255" t="s">
        <v>1686</v>
      </c>
      <c r="B39" s="229">
        <v>282202.34999999998</v>
      </c>
      <c r="C39" s="229">
        <v>26711.58</v>
      </c>
      <c r="D39" s="229">
        <v>39568.160000000003</v>
      </c>
      <c r="E39" s="255">
        <v>1266397.8700000001</v>
      </c>
      <c r="F39" s="255">
        <v>173726.19</v>
      </c>
      <c r="N39" s="255">
        <v>2339595.1</v>
      </c>
      <c r="Q39" s="230">
        <v>756748.77</v>
      </c>
      <c r="R39" s="230">
        <v>129222.81</v>
      </c>
      <c r="S39" s="230">
        <v>557.17999999999995</v>
      </c>
      <c r="T39" s="230">
        <v>686860</v>
      </c>
      <c r="V39" s="231">
        <v>966500</v>
      </c>
      <c r="Y39" s="231">
        <v>324706.34999999998</v>
      </c>
      <c r="Z39" s="231">
        <v>134205.31</v>
      </c>
    </row>
    <row r="40" spans="1:28" x14ac:dyDescent="0.2">
      <c r="A40" s="255" t="s">
        <v>1687</v>
      </c>
      <c r="B40" s="229">
        <v>469264.92</v>
      </c>
      <c r="C40" s="229">
        <v>33013.56</v>
      </c>
      <c r="D40" s="229">
        <v>149479.9</v>
      </c>
      <c r="E40" s="255">
        <v>214788.32</v>
      </c>
      <c r="F40" s="255">
        <v>101809.29</v>
      </c>
      <c r="N40" s="255">
        <v>1457071.21</v>
      </c>
      <c r="Q40" s="230">
        <v>603255.66</v>
      </c>
      <c r="R40" s="230">
        <v>87657.93</v>
      </c>
      <c r="S40" s="230">
        <v>1105.21</v>
      </c>
      <c r="T40" s="230">
        <v>221640</v>
      </c>
      <c r="V40" s="231">
        <v>417458</v>
      </c>
      <c r="Y40" s="231">
        <v>266872.14</v>
      </c>
      <c r="Z40" s="231">
        <v>37141.68</v>
      </c>
    </row>
    <row r="41" spans="1:28" x14ac:dyDescent="0.2">
      <c r="A41" s="255" t="s">
        <v>1688</v>
      </c>
      <c r="B41" s="229">
        <v>575230.38</v>
      </c>
      <c r="C41" s="229">
        <v>5720.82</v>
      </c>
      <c r="D41" s="229">
        <v>151982.14000000001</v>
      </c>
      <c r="E41" s="255">
        <v>329760.08</v>
      </c>
      <c r="F41" s="255">
        <v>1014291.8</v>
      </c>
      <c r="N41" s="255">
        <v>1798384.44</v>
      </c>
      <c r="Q41" s="230">
        <v>1195334.07</v>
      </c>
      <c r="R41" s="230">
        <v>256200</v>
      </c>
      <c r="S41" s="230">
        <v>1157.57</v>
      </c>
      <c r="T41" s="230">
        <v>318000</v>
      </c>
      <c r="V41" s="231">
        <v>434754</v>
      </c>
      <c r="Y41" s="231">
        <v>416176.93</v>
      </c>
      <c r="Z41" s="231">
        <v>123896.49</v>
      </c>
    </row>
    <row r="42" spans="1:28" x14ac:dyDescent="0.2">
      <c r="A42" s="255" t="s">
        <v>1689</v>
      </c>
      <c r="B42" s="229">
        <v>475081.68</v>
      </c>
      <c r="C42" s="229">
        <v>683.44</v>
      </c>
      <c r="D42" s="229">
        <v>142130.48000000001</v>
      </c>
      <c r="E42" s="255">
        <v>287906.68</v>
      </c>
      <c r="F42" s="255">
        <v>797785.91</v>
      </c>
      <c r="G42" s="233">
        <v>6000</v>
      </c>
      <c r="J42" s="233">
        <v>275.07</v>
      </c>
      <c r="N42" s="255">
        <v>1262156.06</v>
      </c>
      <c r="Q42" s="230">
        <v>1533104.59</v>
      </c>
      <c r="R42" s="230">
        <v>175884.82</v>
      </c>
      <c r="S42" s="230">
        <v>927.32</v>
      </c>
      <c r="T42" s="230">
        <v>662610</v>
      </c>
      <c r="V42" s="231">
        <v>870229</v>
      </c>
      <c r="Y42" s="231">
        <v>568240</v>
      </c>
      <c r="Z42" s="231">
        <v>126647.31</v>
      </c>
    </row>
    <row r="43" spans="1:28" x14ac:dyDescent="0.2">
      <c r="A43" s="255" t="s">
        <v>1690</v>
      </c>
      <c r="B43" s="229">
        <v>348243.95</v>
      </c>
      <c r="C43" s="229">
        <v>3315</v>
      </c>
      <c r="D43" s="229">
        <v>214077.86</v>
      </c>
      <c r="E43" s="255">
        <v>492556.46</v>
      </c>
      <c r="F43" s="255">
        <v>80296.75</v>
      </c>
      <c r="N43" s="255">
        <v>1683339.65</v>
      </c>
      <c r="Q43" s="230">
        <v>585779.92000000004</v>
      </c>
      <c r="R43" s="230">
        <v>251121.48</v>
      </c>
      <c r="S43" s="230">
        <v>670.65</v>
      </c>
      <c r="T43" s="230">
        <v>213710</v>
      </c>
      <c r="V43" s="231">
        <v>404196</v>
      </c>
      <c r="Y43" s="231">
        <v>398058.13</v>
      </c>
      <c r="Z43" s="231">
        <v>68781.73</v>
      </c>
    </row>
    <row r="44" spans="1:28" x14ac:dyDescent="0.2">
      <c r="A44" s="255" t="s">
        <v>1822</v>
      </c>
      <c r="B44" s="229">
        <v>811879.43</v>
      </c>
      <c r="C44" s="229">
        <v>27500</v>
      </c>
      <c r="D44" s="229">
        <v>180888.09</v>
      </c>
      <c r="E44" s="255">
        <v>299356.63</v>
      </c>
      <c r="F44" s="255">
        <v>60105.73</v>
      </c>
      <c r="N44" s="255">
        <v>2224890.19</v>
      </c>
      <c r="Q44" s="230">
        <v>703983.67</v>
      </c>
      <c r="R44" s="230">
        <v>29600</v>
      </c>
      <c r="S44" s="230">
        <v>1525.18</v>
      </c>
      <c r="T44" s="230">
        <v>467900</v>
      </c>
      <c r="V44" s="231">
        <v>578600</v>
      </c>
      <c r="Y44" s="231">
        <v>381673.05</v>
      </c>
      <c r="Z44" s="231">
        <v>71210.2</v>
      </c>
    </row>
    <row r="45" spans="1:28" x14ac:dyDescent="0.2">
      <c r="A45" s="255" t="s">
        <v>1835</v>
      </c>
      <c r="B45" s="229">
        <v>496551.93</v>
      </c>
      <c r="C45" s="229">
        <v>57820</v>
      </c>
      <c r="D45" s="229">
        <v>140796.70000000001</v>
      </c>
      <c r="E45" s="255">
        <v>1853128.22</v>
      </c>
      <c r="F45" s="255">
        <v>477841.8</v>
      </c>
      <c r="J45" s="233">
        <v>10000</v>
      </c>
      <c r="Q45" s="230">
        <v>894239.74</v>
      </c>
      <c r="R45" s="230">
        <v>79500</v>
      </c>
      <c r="S45" s="230">
        <v>748.85</v>
      </c>
      <c r="T45" s="230">
        <v>588430</v>
      </c>
      <c r="V45" s="231">
        <v>693753</v>
      </c>
      <c r="Y45" s="231">
        <v>398944.76</v>
      </c>
      <c r="Z45" s="231">
        <v>268363.83</v>
      </c>
    </row>
    <row r="46" spans="1:28" ht="12" customHeight="1" x14ac:dyDescent="0.2">
      <c r="A46" s="255" t="s">
        <v>1691</v>
      </c>
      <c r="B46" s="229">
        <v>528824.18999999994</v>
      </c>
      <c r="C46" s="229">
        <v>0</v>
      </c>
      <c r="D46" s="229">
        <v>77194.990000000005</v>
      </c>
      <c r="E46" s="255">
        <v>1279774.04</v>
      </c>
      <c r="F46" s="255">
        <v>103738.94</v>
      </c>
      <c r="J46" s="233">
        <v>56.07</v>
      </c>
      <c r="M46" s="255">
        <v>-88236.71</v>
      </c>
      <c r="N46" s="255">
        <v>721555.06</v>
      </c>
      <c r="Q46" s="230">
        <v>814412.35</v>
      </c>
      <c r="T46" s="230">
        <v>724605.3</v>
      </c>
      <c r="U46" s="230">
        <v>265016</v>
      </c>
      <c r="V46" s="231">
        <v>1205682.3</v>
      </c>
      <c r="Y46" s="231">
        <v>354719.3</v>
      </c>
      <c r="Z46" s="231">
        <v>139746.94</v>
      </c>
    </row>
    <row r="47" spans="1:28" x14ac:dyDescent="0.2">
      <c r="A47" s="255" t="s">
        <v>1692</v>
      </c>
      <c r="B47" s="229">
        <v>483780.26</v>
      </c>
      <c r="C47" s="229">
        <v>0</v>
      </c>
      <c r="D47" s="229">
        <v>54091.71</v>
      </c>
      <c r="E47" s="255">
        <v>42032.78</v>
      </c>
      <c r="F47" s="255">
        <v>634228.13</v>
      </c>
      <c r="J47" s="233">
        <v>181.1</v>
      </c>
      <c r="M47" s="255">
        <v>-40937.599999999999</v>
      </c>
      <c r="N47" s="255">
        <v>1541680.81</v>
      </c>
      <c r="Q47" s="230">
        <v>1042440.25</v>
      </c>
      <c r="S47" s="230">
        <v>1226.8599999999999</v>
      </c>
      <c r="T47" s="230">
        <v>1010961</v>
      </c>
      <c r="U47" s="230">
        <v>299742</v>
      </c>
      <c r="V47" s="231">
        <v>1557901.5</v>
      </c>
      <c r="Y47" s="231">
        <v>455140.35</v>
      </c>
      <c r="Z47" s="231">
        <v>146940.85</v>
      </c>
    </row>
    <row r="48" spans="1:28" x14ac:dyDescent="0.2">
      <c r="A48" s="255" t="s">
        <v>1693</v>
      </c>
      <c r="B48" s="229">
        <v>349012.43</v>
      </c>
      <c r="C48" s="229">
        <v>0</v>
      </c>
      <c r="D48" s="229">
        <v>24348.77</v>
      </c>
      <c r="E48" s="255">
        <v>1418636.12</v>
      </c>
      <c r="F48" s="255">
        <v>429579.91</v>
      </c>
      <c r="J48" s="233">
        <v>86.34</v>
      </c>
      <c r="M48" s="255">
        <v>-118467.42</v>
      </c>
      <c r="N48" s="255">
        <v>3101072.39</v>
      </c>
      <c r="Q48" s="230">
        <v>662018.48</v>
      </c>
      <c r="T48" s="230">
        <v>1524075</v>
      </c>
      <c r="U48" s="230">
        <v>195516</v>
      </c>
      <c r="V48" s="231">
        <v>1919055</v>
      </c>
      <c r="Y48" s="231">
        <v>304571.19</v>
      </c>
      <c r="Z48" s="231">
        <v>145489.54999999999</v>
      </c>
    </row>
    <row r="49" spans="1:26" x14ac:dyDescent="0.2">
      <c r="A49" s="255" t="s">
        <v>1694</v>
      </c>
      <c r="B49" s="229">
        <v>227458.82</v>
      </c>
      <c r="C49" s="229">
        <v>0</v>
      </c>
      <c r="D49" s="229">
        <v>52077.38</v>
      </c>
      <c r="E49" s="255">
        <v>1850983.78</v>
      </c>
      <c r="F49" s="255">
        <v>101293.34</v>
      </c>
      <c r="J49" s="233">
        <v>46.73</v>
      </c>
      <c r="M49" s="255">
        <v>-60311.14</v>
      </c>
      <c r="N49" s="255">
        <v>2713140.37</v>
      </c>
      <c r="Q49" s="230">
        <v>629886.65</v>
      </c>
      <c r="R49" s="230">
        <v>165825</v>
      </c>
      <c r="S49" s="230">
        <v>340.05</v>
      </c>
      <c r="T49" s="230">
        <v>698704.5</v>
      </c>
      <c r="U49" s="230">
        <v>153136</v>
      </c>
      <c r="V49" s="231">
        <v>1028258.5</v>
      </c>
      <c r="Y49" s="231">
        <v>338497.97</v>
      </c>
      <c r="Z49" s="231">
        <v>112063.14</v>
      </c>
    </row>
    <row r="50" spans="1:26" x14ac:dyDescent="0.2">
      <c r="A50" s="255" t="s">
        <v>1695</v>
      </c>
      <c r="B50" s="229">
        <v>712085.89</v>
      </c>
      <c r="C50" s="229">
        <v>0</v>
      </c>
      <c r="D50" s="229">
        <v>66038.78</v>
      </c>
      <c r="E50" s="255">
        <v>126452.71</v>
      </c>
      <c r="F50" s="255">
        <v>215499.88</v>
      </c>
      <c r="H50" s="233">
        <v>74447.5</v>
      </c>
      <c r="J50" s="233">
        <v>232.79</v>
      </c>
      <c r="M50" s="255">
        <v>-124045.97</v>
      </c>
      <c r="N50" s="255">
        <v>2152655.08</v>
      </c>
      <c r="Q50" s="230">
        <v>1092219.6200000001</v>
      </c>
      <c r="R50" s="230">
        <v>370103.12</v>
      </c>
      <c r="S50" s="230">
        <v>54.05</v>
      </c>
      <c r="T50" s="230">
        <v>691678.7</v>
      </c>
      <c r="U50" s="230">
        <v>211112</v>
      </c>
      <c r="V50" s="231">
        <v>1371198.7</v>
      </c>
      <c r="Y50" s="231">
        <v>400322.74</v>
      </c>
      <c r="Z50" s="231">
        <v>87806.34</v>
      </c>
    </row>
    <row r="51" spans="1:26" x14ac:dyDescent="0.2">
      <c r="A51" s="255" t="s">
        <v>1823</v>
      </c>
      <c r="B51" s="229">
        <v>400578.79</v>
      </c>
      <c r="C51" s="229">
        <v>0</v>
      </c>
      <c r="D51" s="229">
        <v>43347.23</v>
      </c>
      <c r="E51" s="255">
        <v>335735.24</v>
      </c>
      <c r="F51" s="255">
        <v>118049.4</v>
      </c>
      <c r="J51" s="233">
        <v>0</v>
      </c>
      <c r="M51" s="255">
        <v>-68874.009999999995</v>
      </c>
      <c r="N51" s="255">
        <v>2872107.81</v>
      </c>
      <c r="Q51" s="230">
        <v>714009.77</v>
      </c>
      <c r="R51" s="230">
        <v>85500</v>
      </c>
      <c r="S51" s="230">
        <v>622.88</v>
      </c>
      <c r="T51" s="230">
        <v>454062</v>
      </c>
      <c r="U51" s="230">
        <v>177200</v>
      </c>
      <c r="V51" s="231">
        <v>891042</v>
      </c>
      <c r="Y51" s="231">
        <v>226715.14</v>
      </c>
      <c r="Z51" s="231">
        <v>143808.99</v>
      </c>
    </row>
    <row r="52" spans="1:26" x14ac:dyDescent="0.2">
      <c r="A52" s="255" t="s">
        <v>1696</v>
      </c>
      <c r="B52" s="229">
        <v>86295.09</v>
      </c>
      <c r="C52" s="229">
        <v>0</v>
      </c>
      <c r="D52" s="229">
        <v>30224.66</v>
      </c>
      <c r="E52" s="255">
        <v>404804.02</v>
      </c>
      <c r="F52" s="255">
        <v>101930.94</v>
      </c>
      <c r="N52" s="255">
        <v>2033236.3</v>
      </c>
      <c r="Q52" s="230">
        <v>942954.98</v>
      </c>
      <c r="S52" s="230">
        <v>458.23</v>
      </c>
      <c r="T52" s="230">
        <v>429540</v>
      </c>
      <c r="V52" s="231">
        <v>1071081</v>
      </c>
      <c r="Y52" s="231">
        <v>333578.39</v>
      </c>
      <c r="Z52" s="231">
        <v>52946.879999999997</v>
      </c>
    </row>
    <row r="53" spans="1:26" x14ac:dyDescent="0.2">
      <c r="A53" s="255" t="s">
        <v>1697</v>
      </c>
      <c r="B53" s="229">
        <v>278010.53999999998</v>
      </c>
      <c r="C53" s="229">
        <v>13700</v>
      </c>
      <c r="D53" s="229">
        <v>67612.61</v>
      </c>
      <c r="E53" s="255">
        <v>2013099.62</v>
      </c>
      <c r="F53" s="255">
        <v>487875.03</v>
      </c>
      <c r="N53" s="255">
        <v>575288.56999999995</v>
      </c>
      <c r="Q53" s="230">
        <v>1001353.88</v>
      </c>
      <c r="S53" s="230">
        <v>819.83</v>
      </c>
      <c r="T53" s="230">
        <v>351300</v>
      </c>
      <c r="V53" s="231">
        <v>937889</v>
      </c>
      <c r="Y53" s="231">
        <v>537539.36</v>
      </c>
      <c r="Z53" s="231">
        <v>158155.85999999999</v>
      </c>
    </row>
    <row r="54" spans="1:26" x14ac:dyDescent="0.2">
      <c r="A54" s="255" t="s">
        <v>1698</v>
      </c>
      <c r="B54" s="229">
        <v>853358.02</v>
      </c>
      <c r="C54" s="229">
        <v>0</v>
      </c>
      <c r="D54" s="229">
        <v>15124</v>
      </c>
      <c r="E54" s="255">
        <v>2399954.31</v>
      </c>
      <c r="F54" s="255">
        <v>139898.66</v>
      </c>
      <c r="N54" s="255">
        <v>1317062.58</v>
      </c>
      <c r="Q54" s="230">
        <v>767205.71</v>
      </c>
      <c r="S54" s="230">
        <v>1781.19</v>
      </c>
      <c r="T54" s="230">
        <v>640920</v>
      </c>
      <c r="V54" s="231">
        <v>1081890</v>
      </c>
      <c r="Y54" s="231">
        <v>179396.75</v>
      </c>
      <c r="Z54" s="231">
        <v>98962.44</v>
      </c>
    </row>
    <row r="55" spans="1:26" x14ac:dyDescent="0.2">
      <c r="A55" s="255" t="s">
        <v>1699</v>
      </c>
      <c r="B55" s="229">
        <v>159791.98000000001</v>
      </c>
      <c r="C55" s="229">
        <v>0</v>
      </c>
      <c r="D55" s="229">
        <v>44976.57</v>
      </c>
      <c r="E55" s="255">
        <v>55291.040000000001</v>
      </c>
      <c r="F55" s="255">
        <v>189017.7</v>
      </c>
      <c r="N55" s="255">
        <v>2202516.2599999998</v>
      </c>
      <c r="Q55" s="230">
        <v>900734.39</v>
      </c>
      <c r="S55" s="230">
        <v>507.9</v>
      </c>
      <c r="T55" s="230">
        <v>338280</v>
      </c>
      <c r="V55" s="231">
        <v>831316</v>
      </c>
      <c r="Y55" s="231">
        <v>344817.2</v>
      </c>
      <c r="Z55" s="231">
        <v>141464.51999999999</v>
      </c>
    </row>
    <row r="56" spans="1:26" x14ac:dyDescent="0.2">
      <c r="A56" s="255" t="s">
        <v>1824</v>
      </c>
      <c r="B56" s="229">
        <v>631078.65</v>
      </c>
      <c r="C56" s="229">
        <v>0</v>
      </c>
      <c r="D56" s="229">
        <v>27710.98</v>
      </c>
      <c r="E56" s="255">
        <v>307369.02</v>
      </c>
      <c r="F56" s="255">
        <v>110625.24</v>
      </c>
      <c r="N56" s="255">
        <v>2224684.62</v>
      </c>
      <c r="Q56" s="230">
        <v>928860.36</v>
      </c>
      <c r="S56" s="230">
        <v>1448.51</v>
      </c>
      <c r="T56" s="230">
        <v>215940</v>
      </c>
      <c r="V56" s="231">
        <v>721860</v>
      </c>
      <c r="Y56" s="231">
        <v>391861.95</v>
      </c>
      <c r="Z56" s="231">
        <v>97003.74</v>
      </c>
    </row>
    <row r="57" spans="1:26" x14ac:dyDescent="0.2">
      <c r="A57" s="255" t="s">
        <v>1700</v>
      </c>
      <c r="B57" s="229">
        <v>884175.83</v>
      </c>
      <c r="C57" s="229">
        <v>10040</v>
      </c>
      <c r="D57" s="229">
        <v>52075.69</v>
      </c>
      <c r="E57" s="255">
        <v>-7568</v>
      </c>
      <c r="F57" s="255">
        <v>178095.57</v>
      </c>
      <c r="J57" s="233">
        <v>333.48</v>
      </c>
      <c r="L57" s="255">
        <v>-881517.69</v>
      </c>
      <c r="N57" s="255">
        <v>1546692.27</v>
      </c>
      <c r="Q57" s="230">
        <v>970234.79</v>
      </c>
      <c r="R57" s="230">
        <v>309155</v>
      </c>
      <c r="S57" s="230">
        <v>949.55</v>
      </c>
      <c r="T57" s="230">
        <v>836520</v>
      </c>
      <c r="U57" s="230">
        <v>98600</v>
      </c>
      <c r="V57" s="231">
        <v>1472757</v>
      </c>
      <c r="X57" s="231">
        <v>128</v>
      </c>
      <c r="Y57" s="231">
        <v>214332.89</v>
      </c>
      <c r="Z57" s="231">
        <v>67542.42</v>
      </c>
    </row>
    <row r="58" spans="1:26" x14ac:dyDescent="0.2">
      <c r="A58" s="255" t="s">
        <v>1701</v>
      </c>
      <c r="B58" s="229">
        <v>770394.65</v>
      </c>
      <c r="C58" s="229">
        <v>36200</v>
      </c>
      <c r="D58" s="229">
        <v>36927.32</v>
      </c>
      <c r="E58" s="255">
        <v>1389428.05</v>
      </c>
      <c r="F58" s="255">
        <v>351643.14</v>
      </c>
      <c r="G58" s="233">
        <v>1408.23</v>
      </c>
      <c r="H58" s="233">
        <v>17400</v>
      </c>
      <c r="I58" s="233">
        <v>163900</v>
      </c>
      <c r="J58" s="233">
        <v>45.14</v>
      </c>
      <c r="L58" s="255">
        <v>1636221.74</v>
      </c>
      <c r="M58" s="255">
        <v>91122.7</v>
      </c>
      <c r="N58" s="255">
        <v>305399.93</v>
      </c>
      <c r="Q58" s="230">
        <v>1542860.97</v>
      </c>
      <c r="S58" s="230">
        <v>1171.97</v>
      </c>
      <c r="T58" s="230">
        <v>758380</v>
      </c>
      <c r="U58" s="230">
        <v>71888</v>
      </c>
      <c r="V58" s="231">
        <v>1513650</v>
      </c>
      <c r="Y58" s="231">
        <v>421207.6</v>
      </c>
      <c r="Z58" s="231">
        <v>36529.919999999998</v>
      </c>
    </row>
    <row r="59" spans="1:26" x14ac:dyDescent="0.2">
      <c r="A59" s="255" t="s">
        <v>1702</v>
      </c>
      <c r="B59" s="229">
        <v>685493.49</v>
      </c>
      <c r="C59" s="229">
        <v>6840</v>
      </c>
      <c r="D59" s="229">
        <v>80609.31</v>
      </c>
      <c r="E59" s="255">
        <v>184769.88</v>
      </c>
      <c r="F59" s="255">
        <v>257658.22</v>
      </c>
      <c r="J59" s="233">
        <v>51.86</v>
      </c>
      <c r="L59" s="255">
        <v>-517528.59</v>
      </c>
      <c r="M59" s="255">
        <v>89560.14</v>
      </c>
      <c r="N59" s="255">
        <v>1630025.76</v>
      </c>
      <c r="Q59" s="230">
        <v>837586.27</v>
      </c>
      <c r="S59" s="230">
        <v>1141.49</v>
      </c>
      <c r="T59" s="230">
        <v>634600</v>
      </c>
      <c r="U59" s="230">
        <v>89600</v>
      </c>
      <c r="V59" s="231">
        <v>1099315</v>
      </c>
      <c r="Y59" s="231">
        <v>284486.90999999997</v>
      </c>
      <c r="Z59" s="231">
        <v>127809.12</v>
      </c>
    </row>
    <row r="60" spans="1:26" x14ac:dyDescent="0.2">
      <c r="A60" s="255" t="s">
        <v>1703</v>
      </c>
      <c r="B60" s="229">
        <v>290571.92</v>
      </c>
      <c r="C60" s="229">
        <v>51288.26</v>
      </c>
      <c r="D60" s="229">
        <v>59045.120000000003</v>
      </c>
      <c r="E60" s="255">
        <v>552881.52</v>
      </c>
      <c r="F60" s="255">
        <v>478898.18</v>
      </c>
      <c r="J60" s="233">
        <v>0</v>
      </c>
      <c r="L60" s="255">
        <v>-1188221.6599999999</v>
      </c>
      <c r="M60" s="255">
        <v>46939.29</v>
      </c>
      <c r="N60" s="255">
        <v>2454167.9500000002</v>
      </c>
      <c r="Q60" s="230">
        <v>853523.14</v>
      </c>
      <c r="R60" s="230">
        <v>40000</v>
      </c>
      <c r="S60" s="230">
        <v>370.7</v>
      </c>
      <c r="T60" s="230">
        <v>742840</v>
      </c>
      <c r="U60" s="230">
        <v>106914</v>
      </c>
      <c r="V60" s="231">
        <v>1157852</v>
      </c>
      <c r="Y60" s="231">
        <v>322863.15999999997</v>
      </c>
      <c r="Z60" s="231">
        <v>65974.259999999995</v>
      </c>
    </row>
    <row r="61" spans="1:26" x14ac:dyDescent="0.2">
      <c r="A61" s="255" t="s">
        <v>1704</v>
      </c>
      <c r="B61" s="229">
        <v>187272.37</v>
      </c>
      <c r="C61" s="229">
        <v>33081.82</v>
      </c>
      <c r="D61" s="229">
        <v>69458.44</v>
      </c>
      <c r="E61" s="255">
        <v>771008.96</v>
      </c>
      <c r="F61" s="255">
        <v>270229.28999999998</v>
      </c>
      <c r="G61" s="233">
        <v>7500</v>
      </c>
      <c r="J61" s="233">
        <v>1199.8399999999999</v>
      </c>
      <c r="L61" s="255">
        <v>-214357.81</v>
      </c>
      <c r="M61" s="255">
        <v>3448</v>
      </c>
      <c r="N61" s="255">
        <v>1419953.5</v>
      </c>
      <c r="Q61" s="230">
        <v>688064.75</v>
      </c>
      <c r="S61" s="230">
        <v>255.8</v>
      </c>
      <c r="T61" s="230">
        <v>516440</v>
      </c>
      <c r="U61" s="230">
        <v>80125</v>
      </c>
      <c r="V61" s="231">
        <v>892675</v>
      </c>
      <c r="X61" s="231">
        <v>4568</v>
      </c>
      <c r="Y61" s="231">
        <v>224196.5</v>
      </c>
      <c r="Z61" s="231">
        <v>22472.7</v>
      </c>
    </row>
    <row r="62" spans="1:26" x14ac:dyDescent="0.2">
      <c r="A62" s="255" t="s">
        <v>1705</v>
      </c>
      <c r="B62" s="229">
        <v>277091.59999999998</v>
      </c>
      <c r="D62" s="229">
        <v>36802.04</v>
      </c>
      <c r="E62" s="255">
        <v>441365.7</v>
      </c>
      <c r="F62" s="255">
        <v>153661.48000000001</v>
      </c>
      <c r="J62" s="233">
        <v>0</v>
      </c>
      <c r="L62" s="255">
        <v>-1233222.4099999999</v>
      </c>
      <c r="M62" s="255">
        <v>71461.119999999995</v>
      </c>
      <c r="N62" s="255">
        <v>1982389.67</v>
      </c>
      <c r="Q62" s="230">
        <v>566811.51</v>
      </c>
      <c r="S62" s="230">
        <v>388.82</v>
      </c>
      <c r="T62" s="230">
        <v>657560</v>
      </c>
      <c r="U62" s="230">
        <v>96973</v>
      </c>
      <c r="V62" s="231">
        <v>971432</v>
      </c>
      <c r="X62" s="231">
        <v>1728</v>
      </c>
      <c r="Y62" s="231">
        <v>193837.83</v>
      </c>
      <c r="Z62" s="231">
        <v>44850.06</v>
      </c>
    </row>
    <row r="63" spans="1:26" x14ac:dyDescent="0.2">
      <c r="A63" s="255" t="s">
        <v>1706</v>
      </c>
      <c r="B63" s="229">
        <v>748217.64</v>
      </c>
      <c r="C63" s="229">
        <v>18551</v>
      </c>
      <c r="D63" s="229">
        <v>92356.67</v>
      </c>
      <c r="E63" s="255">
        <v>524297.55000000005</v>
      </c>
      <c r="F63" s="255">
        <v>109085.33</v>
      </c>
      <c r="L63" s="255">
        <v>-100608.5</v>
      </c>
      <c r="M63" s="255">
        <v>55254.65</v>
      </c>
      <c r="N63" s="255">
        <v>1478254.91</v>
      </c>
      <c r="Q63" s="230">
        <v>563211.23</v>
      </c>
      <c r="S63" s="230">
        <v>1312.66</v>
      </c>
      <c r="T63" s="230">
        <v>684840</v>
      </c>
      <c r="U63" s="230">
        <v>72030</v>
      </c>
      <c r="V63" s="231">
        <v>977720</v>
      </c>
      <c r="Y63" s="231">
        <v>201619.7</v>
      </c>
      <c r="Z63" s="231">
        <v>61050.06</v>
      </c>
    </row>
    <row r="64" spans="1:26" x14ac:dyDescent="0.2">
      <c r="A64" s="255" t="s">
        <v>1707</v>
      </c>
      <c r="B64" s="229">
        <v>316084.33</v>
      </c>
      <c r="D64" s="229">
        <v>49418.52</v>
      </c>
      <c r="E64" s="255">
        <v>198843</v>
      </c>
      <c r="F64" s="255">
        <v>270495.42</v>
      </c>
      <c r="L64" s="255">
        <v>320546.14</v>
      </c>
      <c r="N64" s="255">
        <v>424358.77</v>
      </c>
      <c r="Q64" s="230">
        <v>715175.18</v>
      </c>
      <c r="S64" s="230">
        <v>519.21</v>
      </c>
      <c r="T64" s="230">
        <v>572360</v>
      </c>
      <c r="U64" s="230">
        <v>98916</v>
      </c>
      <c r="V64" s="231">
        <v>1012585.5</v>
      </c>
      <c r="X64" s="231">
        <v>4054</v>
      </c>
      <c r="Y64" s="231">
        <v>254802.21</v>
      </c>
      <c r="Z64" s="231">
        <v>15073.32</v>
      </c>
    </row>
    <row r="65" spans="1:28" x14ac:dyDescent="0.2">
      <c r="A65" s="255" t="s">
        <v>1708</v>
      </c>
      <c r="B65" s="229">
        <v>292839.43</v>
      </c>
      <c r="D65" s="229">
        <v>47128.55</v>
      </c>
      <c r="E65" s="255">
        <v>1237350.69</v>
      </c>
      <c r="F65" s="255">
        <v>65795.03</v>
      </c>
      <c r="J65" s="233">
        <v>0</v>
      </c>
      <c r="M65" s="255">
        <v>1078639.76</v>
      </c>
      <c r="N65" s="255">
        <v>457634.96</v>
      </c>
      <c r="Q65" s="230">
        <v>573830.98</v>
      </c>
      <c r="S65" s="230">
        <v>440.8</v>
      </c>
      <c r="T65" s="230">
        <v>652680</v>
      </c>
      <c r="U65" s="230">
        <v>75743</v>
      </c>
      <c r="V65" s="231">
        <v>937846</v>
      </c>
      <c r="X65" s="231">
        <v>10820</v>
      </c>
      <c r="Y65" s="231">
        <v>208905.76</v>
      </c>
      <c r="Z65" s="231">
        <v>14516.04</v>
      </c>
    </row>
    <row r="66" spans="1:28" x14ac:dyDescent="0.2">
      <c r="A66" s="255" t="s">
        <v>1709</v>
      </c>
      <c r="B66" s="229">
        <v>552835.43000000005</v>
      </c>
      <c r="C66" s="229">
        <v>26070</v>
      </c>
      <c r="D66" s="229">
        <v>60451.58</v>
      </c>
      <c r="E66" s="255">
        <v>24085.24</v>
      </c>
      <c r="F66" s="255">
        <v>260319.42</v>
      </c>
      <c r="J66" s="233">
        <v>380.05</v>
      </c>
      <c r="L66" s="255">
        <v>-444996.86</v>
      </c>
      <c r="M66" s="255">
        <v>-19769</v>
      </c>
      <c r="N66" s="255">
        <v>1208029.25</v>
      </c>
      <c r="Q66" s="230">
        <v>826499.51</v>
      </c>
      <c r="R66" s="230">
        <v>70000</v>
      </c>
      <c r="S66" s="230">
        <v>813.82</v>
      </c>
      <c r="T66" s="230">
        <v>923360</v>
      </c>
      <c r="U66" s="230">
        <v>116697</v>
      </c>
      <c r="V66" s="231">
        <v>1420435</v>
      </c>
      <c r="Y66" s="231">
        <v>254171.76</v>
      </c>
      <c r="Z66" s="231">
        <v>41561.339999999997</v>
      </c>
    </row>
    <row r="67" spans="1:28" x14ac:dyDescent="0.2">
      <c r="A67" s="255" t="s">
        <v>1710</v>
      </c>
      <c r="B67" s="229">
        <v>680648.48</v>
      </c>
      <c r="C67" s="229">
        <v>26873.53</v>
      </c>
      <c r="D67" s="229">
        <v>81461.009999999995</v>
      </c>
      <c r="E67" s="255">
        <v>472624.92</v>
      </c>
      <c r="F67" s="255">
        <v>276875.46000000002</v>
      </c>
      <c r="G67" s="233">
        <v>7200</v>
      </c>
      <c r="I67" s="233">
        <v>70000</v>
      </c>
      <c r="J67" s="233">
        <v>623</v>
      </c>
      <c r="L67" s="255">
        <v>-825356.04</v>
      </c>
      <c r="M67" s="255">
        <v>-135566.43</v>
      </c>
      <c r="N67" s="255">
        <v>2340789.7799999998</v>
      </c>
      <c r="Q67" s="230">
        <v>735426.04</v>
      </c>
      <c r="S67" s="230">
        <v>1139.72</v>
      </c>
      <c r="T67" s="230">
        <v>1379212</v>
      </c>
      <c r="U67" s="230">
        <v>109646</v>
      </c>
      <c r="V67" s="231">
        <v>1833726</v>
      </c>
      <c r="Y67" s="231">
        <v>220818.03</v>
      </c>
      <c r="Z67" s="231">
        <v>72917.64</v>
      </c>
    </row>
    <row r="68" spans="1:28" x14ac:dyDescent="0.2">
      <c r="A68" s="255" t="s">
        <v>1711</v>
      </c>
      <c r="B68" s="229">
        <v>262272.49</v>
      </c>
      <c r="D68" s="229">
        <v>37243.699999999997</v>
      </c>
      <c r="E68" s="255">
        <v>73880</v>
      </c>
      <c r="F68" s="255">
        <v>341024.67</v>
      </c>
      <c r="L68" s="255">
        <v>69402.100000000006</v>
      </c>
      <c r="M68" s="255">
        <v>720</v>
      </c>
      <c r="N68" s="255">
        <v>489048.9</v>
      </c>
      <c r="Q68" s="230">
        <v>780459.27</v>
      </c>
      <c r="R68" s="230">
        <v>94500</v>
      </c>
      <c r="S68" s="230">
        <v>160.9</v>
      </c>
      <c r="T68" s="230">
        <v>1490154</v>
      </c>
      <c r="U68" s="230">
        <v>101020</v>
      </c>
      <c r="V68" s="231">
        <v>1966240</v>
      </c>
      <c r="Y68" s="231">
        <v>300104.44</v>
      </c>
      <c r="Z68" s="231">
        <v>34100.58</v>
      </c>
      <c r="AB68" s="231">
        <v>5000</v>
      </c>
    </row>
    <row r="69" spans="1:28" x14ac:dyDescent="0.2">
      <c r="A69" s="255" t="s">
        <v>1825</v>
      </c>
      <c r="B69" s="229">
        <v>373288.45</v>
      </c>
      <c r="D69" s="229">
        <v>46622.94</v>
      </c>
      <c r="E69" s="255">
        <v>1581601.44</v>
      </c>
      <c r="F69" s="255">
        <v>469869.5</v>
      </c>
      <c r="J69" s="233">
        <v>42.06</v>
      </c>
      <c r="M69" s="255">
        <v>-47680.45</v>
      </c>
      <c r="N69" s="255">
        <v>2396007.25</v>
      </c>
      <c r="Q69" s="230">
        <v>787667.48</v>
      </c>
      <c r="R69" s="230">
        <v>24500</v>
      </c>
      <c r="S69" s="230">
        <v>459.92</v>
      </c>
      <c r="T69" s="230">
        <v>1597520</v>
      </c>
      <c r="U69" s="230">
        <v>122650</v>
      </c>
      <c r="V69" s="231">
        <v>1998686</v>
      </c>
      <c r="X69" s="231">
        <v>6520</v>
      </c>
      <c r="Y69" s="231">
        <v>296132.77</v>
      </c>
      <c r="Z69" s="231">
        <v>77789.16</v>
      </c>
    </row>
    <row r="70" spans="1:28" x14ac:dyDescent="0.2">
      <c r="A70" s="255" t="s">
        <v>1836</v>
      </c>
      <c r="B70" s="229">
        <v>449492.8</v>
      </c>
      <c r="D70" s="229">
        <v>74748.28</v>
      </c>
      <c r="E70" s="255">
        <v>5166666.6399999997</v>
      </c>
      <c r="F70" s="255">
        <v>243592.78</v>
      </c>
      <c r="J70" s="233">
        <v>0</v>
      </c>
      <c r="L70" s="255">
        <v>-375795.99</v>
      </c>
      <c r="M70" s="255">
        <v>720</v>
      </c>
      <c r="N70" s="255">
        <v>6403982.4100000001</v>
      </c>
      <c r="Q70" s="230">
        <v>644327.68000000005</v>
      </c>
      <c r="S70" s="230">
        <v>714.16</v>
      </c>
      <c r="T70" s="230">
        <v>227060</v>
      </c>
      <c r="U70" s="230">
        <v>112303</v>
      </c>
      <c r="V70" s="231">
        <v>603218</v>
      </c>
      <c r="Y70" s="231">
        <v>275489.46000000002</v>
      </c>
      <c r="Z70" s="231">
        <v>175815.3</v>
      </c>
    </row>
    <row r="71" spans="1:28" x14ac:dyDescent="0.2">
      <c r="A71" s="255" t="s">
        <v>1712</v>
      </c>
      <c r="B71" s="229">
        <v>586570.06999999995</v>
      </c>
      <c r="C71" s="229">
        <v>0</v>
      </c>
      <c r="D71" s="229">
        <v>69590.259999999995</v>
      </c>
      <c r="E71" s="255">
        <v>799554.16</v>
      </c>
      <c r="F71" s="255">
        <v>-8934.6200000000008</v>
      </c>
      <c r="J71" s="233">
        <v>0</v>
      </c>
      <c r="M71" s="255">
        <v>-927102.06</v>
      </c>
      <c r="N71" s="255">
        <v>2227185.62</v>
      </c>
      <c r="O71" s="230">
        <v>238.71</v>
      </c>
      <c r="Q71" s="230">
        <v>1223440.18</v>
      </c>
      <c r="T71" s="230">
        <v>1098840</v>
      </c>
      <c r="V71" s="231">
        <v>1747400</v>
      </c>
      <c r="Y71" s="231">
        <v>348721.88</v>
      </c>
      <c r="Z71" s="231">
        <v>60659.7</v>
      </c>
    </row>
    <row r="72" spans="1:28" x14ac:dyDescent="0.2">
      <c r="A72" s="255" t="s">
        <v>1713</v>
      </c>
      <c r="B72" s="229">
        <v>508347.95</v>
      </c>
      <c r="C72" s="229">
        <v>0</v>
      </c>
      <c r="D72" s="229">
        <v>285231.2</v>
      </c>
      <c r="E72" s="255">
        <v>317267.67</v>
      </c>
      <c r="F72" s="255">
        <v>27193.759999999998</v>
      </c>
      <c r="J72" s="233">
        <v>3034.5</v>
      </c>
      <c r="M72" s="255">
        <v>-2980151.41</v>
      </c>
      <c r="N72" s="255">
        <v>4014093.13</v>
      </c>
      <c r="O72" s="230">
        <v>939.74</v>
      </c>
      <c r="Q72" s="230">
        <v>1013313.06</v>
      </c>
      <c r="T72" s="230">
        <v>1035420</v>
      </c>
      <c r="V72" s="231">
        <v>1588488</v>
      </c>
      <c r="W72" s="231">
        <v>9020</v>
      </c>
      <c r="Y72" s="231">
        <v>288645.40000000002</v>
      </c>
      <c r="Z72" s="231">
        <v>45761.04</v>
      </c>
    </row>
    <row r="73" spans="1:28" x14ac:dyDescent="0.2">
      <c r="A73" s="255" t="s">
        <v>1714</v>
      </c>
      <c r="B73" s="229">
        <v>638281.54</v>
      </c>
      <c r="C73" s="229">
        <v>0</v>
      </c>
      <c r="D73" s="229">
        <v>181618.47</v>
      </c>
      <c r="E73" s="255">
        <v>22242.44</v>
      </c>
      <c r="F73" s="255">
        <v>113085.14</v>
      </c>
      <c r="M73" s="255">
        <v>-1119311.55</v>
      </c>
      <c r="N73" s="255">
        <v>2082417.38</v>
      </c>
      <c r="O73" s="230">
        <v>81.819999999999993</v>
      </c>
      <c r="Q73" s="230">
        <v>981290.93</v>
      </c>
      <c r="R73" s="230">
        <v>3000</v>
      </c>
      <c r="S73" s="230">
        <v>1271.76</v>
      </c>
      <c r="T73" s="230">
        <v>1083660</v>
      </c>
      <c r="V73" s="231">
        <v>1696080</v>
      </c>
      <c r="Y73" s="231">
        <v>305664.63</v>
      </c>
      <c r="Z73" s="231">
        <v>56292.12</v>
      </c>
    </row>
    <row r="74" spans="1:28" x14ac:dyDescent="0.2">
      <c r="A74" s="255" t="s">
        <v>1715</v>
      </c>
      <c r="B74" s="229">
        <v>809071.27</v>
      </c>
      <c r="C74" s="229">
        <v>0</v>
      </c>
      <c r="D74" s="229">
        <v>70189.22</v>
      </c>
      <c r="E74" s="255">
        <v>4</v>
      </c>
      <c r="F74" s="255">
        <v>50650.64</v>
      </c>
      <c r="M74" s="255">
        <v>-1392456.84</v>
      </c>
      <c r="N74" s="255">
        <v>2028298.74</v>
      </c>
      <c r="Q74" s="230">
        <v>1005803.03</v>
      </c>
      <c r="S74" s="230">
        <v>1279.79</v>
      </c>
      <c r="T74" s="230">
        <v>732980</v>
      </c>
      <c r="V74" s="231">
        <v>1236116</v>
      </c>
      <c r="W74" s="231">
        <v>13980</v>
      </c>
      <c r="Y74" s="231">
        <v>153615.41</v>
      </c>
      <c r="Z74" s="231">
        <v>15891.18</v>
      </c>
    </row>
    <row r="75" spans="1:28" x14ac:dyDescent="0.2">
      <c r="A75" s="255" t="s">
        <v>1716</v>
      </c>
      <c r="B75" s="229">
        <v>335639.47</v>
      </c>
      <c r="C75" s="229">
        <v>0</v>
      </c>
      <c r="D75" s="229">
        <v>109452.22</v>
      </c>
      <c r="E75" s="255">
        <v>-25190.01</v>
      </c>
      <c r="F75" s="255">
        <v>54349.04</v>
      </c>
      <c r="M75" s="255">
        <v>-1959505.52</v>
      </c>
      <c r="N75" s="255">
        <v>2569886.96</v>
      </c>
      <c r="O75" s="230">
        <v>85.77</v>
      </c>
      <c r="Q75" s="230">
        <v>838604.04</v>
      </c>
      <c r="S75" s="230">
        <v>639.52</v>
      </c>
      <c r="T75" s="230">
        <v>809350</v>
      </c>
      <c r="V75" s="231">
        <v>1537500</v>
      </c>
      <c r="Y75" s="231">
        <v>186657.07</v>
      </c>
      <c r="Z75" s="231">
        <v>42770.98</v>
      </c>
    </row>
    <row r="76" spans="1:28" x14ac:dyDescent="0.2">
      <c r="A76" s="255" t="s">
        <v>1717</v>
      </c>
      <c r="B76" s="229">
        <v>484499.79</v>
      </c>
      <c r="C76" s="229">
        <v>0</v>
      </c>
      <c r="D76" s="229">
        <v>34160.44</v>
      </c>
      <c r="E76" s="255">
        <v>3164.41</v>
      </c>
      <c r="F76" s="255">
        <v>-18067.580000000002</v>
      </c>
      <c r="M76" s="255">
        <v>-907517.68</v>
      </c>
      <c r="N76" s="255">
        <v>1423307.83</v>
      </c>
      <c r="O76" s="230">
        <v>944.03</v>
      </c>
      <c r="Q76" s="230">
        <v>687166.03</v>
      </c>
      <c r="T76" s="230">
        <v>985780</v>
      </c>
      <c r="V76" s="231">
        <v>1450951</v>
      </c>
      <c r="Y76" s="231">
        <v>154416.51</v>
      </c>
      <c r="Z76" s="231">
        <v>59657.64</v>
      </c>
    </row>
    <row r="77" spans="1:28" x14ac:dyDescent="0.2">
      <c r="A77" s="255" t="s">
        <v>1826</v>
      </c>
      <c r="B77" s="229">
        <v>2699.83</v>
      </c>
      <c r="C77" s="229">
        <v>0</v>
      </c>
      <c r="D77" s="229">
        <v>279701.21999999997</v>
      </c>
      <c r="E77" s="255">
        <v>3719.09</v>
      </c>
      <c r="F77" s="255">
        <v>38077.75</v>
      </c>
      <c r="J77" s="233">
        <v>314.39</v>
      </c>
      <c r="M77" s="255">
        <v>-1650823.97</v>
      </c>
      <c r="N77" s="255">
        <v>2051654.89</v>
      </c>
      <c r="Q77" s="230">
        <v>847638.86</v>
      </c>
      <c r="S77" s="230">
        <v>175.2</v>
      </c>
      <c r="T77" s="230">
        <v>854400</v>
      </c>
      <c r="V77" s="231">
        <v>1264620</v>
      </c>
      <c r="W77" s="231">
        <v>11220</v>
      </c>
      <c r="X77" s="231">
        <v>3060</v>
      </c>
      <c r="Y77" s="231">
        <v>400717.68</v>
      </c>
      <c r="Z77" s="231">
        <v>85001.8</v>
      </c>
    </row>
    <row r="78" spans="1:28" x14ac:dyDescent="0.2">
      <c r="A78" s="255" t="s">
        <v>1718</v>
      </c>
      <c r="B78" s="229">
        <v>143191.82999999999</v>
      </c>
      <c r="C78" s="229">
        <v>0</v>
      </c>
      <c r="D78" s="229">
        <v>75247.539999999994</v>
      </c>
      <c r="E78" s="255">
        <v>619899.46</v>
      </c>
      <c r="F78" s="255">
        <v>202820.32</v>
      </c>
      <c r="H78" s="233">
        <v>574.73</v>
      </c>
      <c r="N78" s="255">
        <v>1625943.2</v>
      </c>
      <c r="Q78" s="230">
        <v>739141.63</v>
      </c>
      <c r="R78" s="230">
        <v>30</v>
      </c>
      <c r="S78" s="230">
        <v>278.7</v>
      </c>
      <c r="T78" s="230">
        <v>507420</v>
      </c>
      <c r="U78" s="230">
        <v>90</v>
      </c>
      <c r="V78" s="231">
        <v>850440</v>
      </c>
      <c r="Y78" s="231">
        <v>461876.21</v>
      </c>
      <c r="Z78" s="231">
        <v>104912.23</v>
      </c>
    </row>
    <row r="79" spans="1:28" x14ac:dyDescent="0.2">
      <c r="A79" s="255" t="s">
        <v>1719</v>
      </c>
      <c r="B79" s="229">
        <v>94282.53</v>
      </c>
      <c r="C79" s="229">
        <v>0</v>
      </c>
      <c r="D79" s="229">
        <v>59510.06</v>
      </c>
      <c r="E79" s="255">
        <v>291289.81</v>
      </c>
      <c r="F79" s="255">
        <v>93105.65</v>
      </c>
      <c r="H79" s="233">
        <v>12101.39</v>
      </c>
      <c r="N79" s="255">
        <v>1700209.39</v>
      </c>
      <c r="Q79" s="230">
        <v>1096224.72</v>
      </c>
      <c r="S79" s="230">
        <v>45.44</v>
      </c>
      <c r="T79" s="230">
        <v>707850</v>
      </c>
      <c r="V79" s="231">
        <v>1285170</v>
      </c>
      <c r="Y79" s="231">
        <v>407753.12</v>
      </c>
      <c r="Z79" s="231">
        <v>71550.89</v>
      </c>
    </row>
    <row r="80" spans="1:28" x14ac:dyDescent="0.2">
      <c r="A80" s="255" t="s">
        <v>1720</v>
      </c>
      <c r="B80" s="229">
        <v>242736.77</v>
      </c>
      <c r="C80" s="229">
        <v>0</v>
      </c>
      <c r="D80" s="229">
        <v>52677.48</v>
      </c>
      <c r="E80" s="255">
        <v>328501.32</v>
      </c>
      <c r="F80" s="255">
        <v>60308.06</v>
      </c>
      <c r="N80" s="255">
        <v>1448416.88</v>
      </c>
      <c r="Q80" s="230">
        <v>685809.76</v>
      </c>
      <c r="R80" s="230">
        <v>28000</v>
      </c>
      <c r="S80" s="230">
        <v>372.24</v>
      </c>
      <c r="T80" s="230">
        <v>737580</v>
      </c>
      <c r="V80" s="231">
        <v>1092132</v>
      </c>
      <c r="Y80" s="231">
        <v>252675.12</v>
      </c>
      <c r="Z80" s="231">
        <v>85534.64</v>
      </c>
    </row>
    <row r="81" spans="1:26" x14ac:dyDescent="0.2">
      <c r="A81" s="255" t="s">
        <v>1721</v>
      </c>
      <c r="B81" s="229">
        <v>194995.84</v>
      </c>
      <c r="C81" s="229">
        <v>0</v>
      </c>
      <c r="D81" s="229">
        <v>24879.51</v>
      </c>
      <c r="E81" s="255">
        <v>373296.31</v>
      </c>
      <c r="F81" s="255">
        <v>309802.92</v>
      </c>
      <c r="N81" s="255">
        <v>2079850.72</v>
      </c>
      <c r="Q81" s="230">
        <v>674752.95</v>
      </c>
      <c r="S81" s="230">
        <v>244.57</v>
      </c>
      <c r="T81" s="230">
        <v>438102.57</v>
      </c>
      <c r="V81" s="231">
        <v>755262.57</v>
      </c>
      <c r="Y81" s="231">
        <v>212558.35</v>
      </c>
      <c r="Z81" s="231">
        <v>119799.36</v>
      </c>
    </row>
    <row r="82" spans="1:26" x14ac:dyDescent="0.2">
      <c r="A82" s="255" t="s">
        <v>1722</v>
      </c>
      <c r="B82" s="229">
        <v>108980.87</v>
      </c>
      <c r="C82" s="229">
        <v>0</v>
      </c>
      <c r="D82" s="229">
        <v>37899.629999999997</v>
      </c>
      <c r="E82" s="255">
        <v>349181.6</v>
      </c>
      <c r="F82" s="255">
        <v>78624.06</v>
      </c>
      <c r="H82" s="233">
        <v>451</v>
      </c>
      <c r="N82" s="255">
        <v>1478004.6</v>
      </c>
      <c r="Q82" s="230">
        <v>745403.72</v>
      </c>
      <c r="S82" s="230">
        <v>89.49</v>
      </c>
      <c r="T82" s="230">
        <v>540350</v>
      </c>
      <c r="V82" s="231">
        <v>964565</v>
      </c>
      <c r="Y82" s="231">
        <v>206214.21</v>
      </c>
      <c r="Z82" s="231">
        <v>66717.81</v>
      </c>
    </row>
    <row r="83" spans="1:26" x14ac:dyDescent="0.2">
      <c r="A83" s="255" t="s">
        <v>1723</v>
      </c>
      <c r="B83" s="229">
        <v>357871.18</v>
      </c>
      <c r="C83" s="229">
        <v>0</v>
      </c>
      <c r="D83" s="229">
        <v>57843.43</v>
      </c>
      <c r="E83" s="255">
        <v>168703.08</v>
      </c>
      <c r="F83" s="255">
        <v>72310.789999999994</v>
      </c>
      <c r="N83" s="255">
        <v>1774409.19</v>
      </c>
      <c r="Q83" s="230">
        <v>918891.3</v>
      </c>
      <c r="R83" s="230">
        <v>77213</v>
      </c>
      <c r="S83" s="230">
        <v>418.92</v>
      </c>
      <c r="T83" s="230">
        <v>1009790</v>
      </c>
      <c r="V83" s="231">
        <v>1472090</v>
      </c>
      <c r="Y83" s="231">
        <v>269832.09000000003</v>
      </c>
      <c r="Z83" s="231">
        <v>72973.62</v>
      </c>
    </row>
    <row r="84" spans="1:26" x14ac:dyDescent="0.2">
      <c r="A84" s="255" t="s">
        <v>1724</v>
      </c>
      <c r="B84" s="229">
        <v>113187.23</v>
      </c>
      <c r="C84" s="229">
        <v>0</v>
      </c>
      <c r="D84" s="229">
        <v>44922.16</v>
      </c>
      <c r="E84" s="255">
        <v>436497.36</v>
      </c>
      <c r="F84" s="255">
        <v>100043.21</v>
      </c>
      <c r="N84" s="255">
        <v>1568940.19</v>
      </c>
      <c r="Q84" s="230">
        <v>862889.31</v>
      </c>
      <c r="S84" s="230">
        <v>186.44</v>
      </c>
      <c r="T84" s="230">
        <v>771890</v>
      </c>
      <c r="V84" s="231">
        <v>1256870</v>
      </c>
      <c r="Y84" s="231">
        <v>251730.03</v>
      </c>
      <c r="Z84" s="231">
        <v>64051.46</v>
      </c>
    </row>
    <row r="85" spans="1:26" x14ac:dyDescent="0.2">
      <c r="A85" s="255" t="s">
        <v>1725</v>
      </c>
      <c r="B85" s="229">
        <v>270594.01</v>
      </c>
      <c r="C85" s="229">
        <v>0</v>
      </c>
      <c r="D85" s="229">
        <v>13084.67</v>
      </c>
      <c r="E85" s="255">
        <v>458754.87</v>
      </c>
      <c r="F85" s="255">
        <v>32618.16</v>
      </c>
      <c r="N85" s="255">
        <v>1499346.49</v>
      </c>
      <c r="Q85" s="230">
        <v>952253.22</v>
      </c>
      <c r="R85" s="230">
        <v>102650</v>
      </c>
      <c r="S85" s="230">
        <v>901.15</v>
      </c>
      <c r="T85" s="230">
        <v>545580</v>
      </c>
      <c r="V85" s="231">
        <v>1125120</v>
      </c>
      <c r="Y85" s="231">
        <v>245980.52</v>
      </c>
      <c r="Z85" s="231">
        <v>73717.990000000005</v>
      </c>
    </row>
    <row r="86" spans="1:26" x14ac:dyDescent="0.2">
      <c r="A86" s="255" t="s">
        <v>1832</v>
      </c>
      <c r="B86" s="229">
        <v>143440.46</v>
      </c>
      <c r="C86" s="229">
        <v>0</v>
      </c>
      <c r="D86" s="229">
        <v>28009.47</v>
      </c>
      <c r="E86" s="255">
        <v>447666.66</v>
      </c>
      <c r="F86" s="255">
        <v>43536.71</v>
      </c>
      <c r="M86" s="255">
        <v>146.19999999999999</v>
      </c>
      <c r="N86" s="255">
        <v>2293429.0699999998</v>
      </c>
      <c r="Q86" s="230">
        <v>410666.66</v>
      </c>
      <c r="R86" s="230">
        <v>18000</v>
      </c>
      <c r="S86" s="230">
        <v>220.47</v>
      </c>
      <c r="T86" s="230">
        <v>446610</v>
      </c>
      <c r="V86" s="231">
        <v>636570</v>
      </c>
      <c r="Y86" s="231">
        <v>171977.75</v>
      </c>
      <c r="Z86" s="231">
        <v>59820.4</v>
      </c>
    </row>
    <row r="87" spans="1:26" x14ac:dyDescent="0.2">
      <c r="A87" s="255" t="s">
        <v>1726</v>
      </c>
      <c r="B87" s="229">
        <v>465650.16</v>
      </c>
      <c r="C87" s="229">
        <v>0</v>
      </c>
      <c r="D87" s="229">
        <v>33619.53</v>
      </c>
      <c r="E87" s="255">
        <v>794118.52</v>
      </c>
      <c r="F87" s="255">
        <v>50886.38</v>
      </c>
      <c r="I87" s="233">
        <v>98000</v>
      </c>
      <c r="M87" s="255">
        <v>-282612.59000000003</v>
      </c>
      <c r="N87" s="255">
        <v>1525529.54</v>
      </c>
      <c r="Q87" s="230">
        <v>354070.58</v>
      </c>
      <c r="S87" s="230">
        <v>1966.4</v>
      </c>
      <c r="T87" s="230">
        <v>432340</v>
      </c>
      <c r="V87" s="231">
        <v>557200</v>
      </c>
      <c r="Y87" s="231">
        <v>194468.5</v>
      </c>
      <c r="Z87" s="231">
        <v>27642.84</v>
      </c>
    </row>
    <row r="88" spans="1:26" x14ac:dyDescent="0.2">
      <c r="A88" s="255" t="s">
        <v>1727</v>
      </c>
      <c r="B88" s="229">
        <v>358113.29</v>
      </c>
      <c r="C88" s="229">
        <v>0</v>
      </c>
      <c r="D88" s="229">
        <v>16133.58</v>
      </c>
      <c r="E88" s="255">
        <v>407935.21</v>
      </c>
      <c r="F88" s="255">
        <v>20576.169999999998</v>
      </c>
      <c r="H88" s="233">
        <v>73000</v>
      </c>
      <c r="I88" s="233">
        <v>37000</v>
      </c>
      <c r="M88" s="255">
        <v>-775100.94</v>
      </c>
      <c r="N88" s="255">
        <v>1451545.03</v>
      </c>
      <c r="Q88" s="230">
        <v>304750.90000000002</v>
      </c>
      <c r="S88" s="230">
        <v>610.99</v>
      </c>
      <c r="T88" s="230">
        <v>430860</v>
      </c>
      <c r="V88" s="231">
        <v>561540</v>
      </c>
      <c r="Y88" s="231">
        <v>125741.91</v>
      </c>
      <c r="Z88" s="231">
        <v>26660.82</v>
      </c>
    </row>
    <row r="89" spans="1:26" x14ac:dyDescent="0.2">
      <c r="A89" s="255" t="s">
        <v>1728</v>
      </c>
      <c r="B89" s="229">
        <v>553169.1</v>
      </c>
      <c r="C89" s="229">
        <v>0</v>
      </c>
      <c r="D89" s="229">
        <v>20527.919999999998</v>
      </c>
      <c r="E89" s="255">
        <v>2250260.7799999998</v>
      </c>
      <c r="F89" s="255">
        <v>-17875.84</v>
      </c>
      <c r="H89" s="233">
        <v>95000</v>
      </c>
      <c r="I89" s="233">
        <v>70000</v>
      </c>
      <c r="M89" s="255">
        <v>2303650.02</v>
      </c>
      <c r="N89" s="255">
        <v>328050.34000000003</v>
      </c>
      <c r="Q89" s="230">
        <v>436019.37</v>
      </c>
      <c r="S89" s="230">
        <v>1025.55</v>
      </c>
      <c r="T89" s="230">
        <v>597660</v>
      </c>
      <c r="V89" s="231">
        <v>662060</v>
      </c>
      <c r="Y89" s="231">
        <v>270493.7</v>
      </c>
      <c r="Z89" s="231">
        <v>86332.62</v>
      </c>
    </row>
    <row r="90" spans="1:26" x14ac:dyDescent="0.2">
      <c r="A90" s="255" t="s">
        <v>1821</v>
      </c>
      <c r="B90" s="229">
        <v>236001.25</v>
      </c>
      <c r="C90" s="229">
        <v>0</v>
      </c>
      <c r="D90" s="229">
        <v>22279.54</v>
      </c>
      <c r="E90" s="255">
        <v>275589.34999999998</v>
      </c>
      <c r="F90" s="255">
        <v>-360.12</v>
      </c>
      <c r="H90" s="233">
        <v>130000</v>
      </c>
      <c r="I90" s="233">
        <v>66750</v>
      </c>
      <c r="M90" s="255">
        <v>-1485746.22</v>
      </c>
      <c r="N90" s="255">
        <v>1852229.71</v>
      </c>
      <c r="Q90" s="230">
        <v>303386.59000000003</v>
      </c>
      <c r="S90" s="230">
        <v>385.52</v>
      </c>
      <c r="T90" s="230">
        <v>626520</v>
      </c>
      <c r="V90" s="231">
        <v>768340</v>
      </c>
      <c r="Y90" s="231">
        <v>144405.9</v>
      </c>
      <c r="Z90" s="231">
        <v>33352.68</v>
      </c>
    </row>
    <row r="91" spans="1:26" x14ac:dyDescent="0.2">
      <c r="A91" s="255" t="s">
        <v>1729</v>
      </c>
      <c r="B91" s="229">
        <v>299453.40999999997</v>
      </c>
      <c r="C91" s="229">
        <v>0</v>
      </c>
      <c r="D91" s="229">
        <v>25794.84</v>
      </c>
      <c r="E91" s="255">
        <v>315228.34999999998</v>
      </c>
      <c r="F91" s="255">
        <v>-3237.96</v>
      </c>
      <c r="H91" s="233">
        <v>4650</v>
      </c>
      <c r="J91" s="233">
        <v>13.83</v>
      </c>
      <c r="M91" s="255">
        <v>-1792704.82</v>
      </c>
      <c r="N91" s="255">
        <v>2452917.63</v>
      </c>
      <c r="Q91" s="230">
        <v>1081152.28</v>
      </c>
      <c r="S91" s="230">
        <v>511.86</v>
      </c>
      <c r="T91" s="230">
        <v>785640</v>
      </c>
      <c r="U91" s="230">
        <v>9000</v>
      </c>
      <c r="V91" s="231">
        <v>1283940</v>
      </c>
      <c r="Y91" s="231">
        <v>569033.71</v>
      </c>
      <c r="Z91" s="231">
        <v>32570.43</v>
      </c>
    </row>
    <row r="92" spans="1:26" x14ac:dyDescent="0.2">
      <c r="A92" s="255" t="s">
        <v>1730</v>
      </c>
      <c r="B92" s="229">
        <v>151820.32</v>
      </c>
      <c r="C92" s="229">
        <v>0</v>
      </c>
      <c r="D92" s="229">
        <v>24733.14</v>
      </c>
      <c r="E92" s="255">
        <v>-1728.33</v>
      </c>
      <c r="F92" s="255">
        <v>27822.45</v>
      </c>
      <c r="J92" s="233">
        <v>0</v>
      </c>
      <c r="M92" s="255">
        <v>-1852317.38</v>
      </c>
      <c r="N92" s="255">
        <v>1997915.47</v>
      </c>
      <c r="Q92" s="230">
        <v>773574.31</v>
      </c>
      <c r="S92" s="230">
        <v>228.33</v>
      </c>
      <c r="T92" s="230">
        <v>329100</v>
      </c>
      <c r="U92" s="230">
        <v>9000</v>
      </c>
      <c r="V92" s="231">
        <v>758171</v>
      </c>
      <c r="Y92" s="231">
        <v>249695.17</v>
      </c>
      <c r="Z92" s="231">
        <v>33465.980000000003</v>
      </c>
    </row>
    <row r="93" spans="1:26" x14ac:dyDescent="0.2">
      <c r="A93" s="255" t="s">
        <v>1731</v>
      </c>
      <c r="B93" s="229">
        <v>207654.48</v>
      </c>
      <c r="C93" s="229">
        <v>0</v>
      </c>
      <c r="D93" s="229">
        <v>43470.239999999998</v>
      </c>
      <c r="E93" s="255">
        <v>5521.62</v>
      </c>
      <c r="F93" s="255">
        <v>75146.16</v>
      </c>
      <c r="J93" s="233">
        <v>195</v>
      </c>
      <c r="M93" s="255">
        <v>-1858201.53</v>
      </c>
      <c r="N93" s="255">
        <v>2154589.06</v>
      </c>
      <c r="Q93" s="230">
        <v>1015734.74</v>
      </c>
      <c r="R93" s="230">
        <v>100000</v>
      </c>
      <c r="S93" s="230">
        <v>452.28</v>
      </c>
      <c r="T93" s="230">
        <v>472740</v>
      </c>
      <c r="U93" s="230">
        <v>9000</v>
      </c>
      <c r="V93" s="231">
        <v>988892</v>
      </c>
      <c r="Y93" s="231">
        <v>513365.75</v>
      </c>
      <c r="Z93" s="231">
        <v>55813.3</v>
      </c>
    </row>
    <row r="94" spans="1:26" x14ac:dyDescent="0.2">
      <c r="A94" s="255" t="s">
        <v>1732</v>
      </c>
      <c r="B94" s="229">
        <v>73999.22</v>
      </c>
      <c r="C94" s="229">
        <v>0</v>
      </c>
      <c r="D94" s="229">
        <v>53440.97</v>
      </c>
      <c r="E94" s="255">
        <v>24434.48</v>
      </c>
      <c r="F94" s="255">
        <v>40</v>
      </c>
      <c r="J94" s="233">
        <v>500</v>
      </c>
      <c r="M94" s="255">
        <v>-519551.55</v>
      </c>
      <c r="N94" s="255">
        <v>679279.9</v>
      </c>
      <c r="Q94" s="230">
        <v>1460932.79</v>
      </c>
      <c r="S94" s="230">
        <v>168.55</v>
      </c>
      <c r="T94" s="230">
        <v>517500</v>
      </c>
      <c r="U94" s="230">
        <v>18000</v>
      </c>
      <c r="V94" s="231">
        <v>1110040</v>
      </c>
      <c r="Y94" s="231">
        <v>857879.98</v>
      </c>
      <c r="Z94" s="231">
        <v>14660.04</v>
      </c>
    </row>
    <row r="95" spans="1:26" x14ac:dyDescent="0.2">
      <c r="A95" s="255" t="s">
        <v>1733</v>
      </c>
      <c r="B95" s="229">
        <v>238346.28</v>
      </c>
      <c r="C95" s="229">
        <v>0</v>
      </c>
      <c r="D95" s="229">
        <v>82782.31</v>
      </c>
      <c r="E95" s="255">
        <v>11819.66</v>
      </c>
      <c r="F95" s="255">
        <v>129784.6</v>
      </c>
      <c r="M95" s="255">
        <v>-1923271.99</v>
      </c>
      <c r="N95" s="255">
        <v>2305013.7999999998</v>
      </c>
      <c r="Q95" s="230">
        <v>956015.38</v>
      </c>
      <c r="R95" s="230">
        <v>70000</v>
      </c>
      <c r="S95" s="230">
        <v>471.61</v>
      </c>
      <c r="T95" s="230">
        <v>425160</v>
      </c>
      <c r="U95" s="230">
        <v>12000</v>
      </c>
      <c r="V95" s="231">
        <v>956560</v>
      </c>
      <c r="Y95" s="231">
        <v>401683.65</v>
      </c>
      <c r="Z95" s="231">
        <v>4438.3</v>
      </c>
    </row>
    <row r="96" spans="1:26" x14ac:dyDescent="0.2">
      <c r="A96" s="255" t="s">
        <v>1734</v>
      </c>
      <c r="B96" s="229">
        <v>112023.57</v>
      </c>
      <c r="C96" s="229">
        <v>20000</v>
      </c>
      <c r="D96" s="229">
        <v>53149.65</v>
      </c>
      <c r="E96" s="255">
        <v>4</v>
      </c>
      <c r="F96" s="255">
        <v>33550.080000000002</v>
      </c>
      <c r="J96" s="233">
        <v>175</v>
      </c>
      <c r="M96" s="255">
        <v>-14628.15</v>
      </c>
      <c r="N96" s="255">
        <v>266818</v>
      </c>
      <c r="Q96" s="230">
        <v>983563.07</v>
      </c>
      <c r="S96" s="230">
        <v>599.79999999999995</v>
      </c>
      <c r="T96" s="230">
        <v>359460</v>
      </c>
      <c r="U96" s="230">
        <v>9000</v>
      </c>
      <c r="V96" s="231">
        <v>969680</v>
      </c>
      <c r="Y96" s="231">
        <v>330438.25</v>
      </c>
      <c r="Z96" s="231">
        <v>67202.17</v>
      </c>
    </row>
    <row r="97" spans="1:26" x14ac:dyDescent="0.2">
      <c r="A97" s="255" t="s">
        <v>1735</v>
      </c>
      <c r="B97" s="229">
        <v>274601.53000000003</v>
      </c>
      <c r="C97" s="229">
        <v>0</v>
      </c>
      <c r="D97" s="229">
        <v>17642.8</v>
      </c>
      <c r="E97" s="255">
        <v>5</v>
      </c>
      <c r="F97" s="255">
        <v>2542.06</v>
      </c>
      <c r="J97" s="233">
        <v>1986.91</v>
      </c>
      <c r="M97" s="255">
        <v>-1622225.54</v>
      </c>
      <c r="N97" s="255">
        <v>1877398.81</v>
      </c>
      <c r="Q97" s="230">
        <v>714987.54</v>
      </c>
      <c r="R97" s="230">
        <v>90000</v>
      </c>
      <c r="S97" s="230">
        <v>449.84</v>
      </c>
      <c r="T97" s="230">
        <v>605610</v>
      </c>
      <c r="U97" s="230">
        <v>18000</v>
      </c>
      <c r="V97" s="231">
        <v>1036785</v>
      </c>
      <c r="Y97" s="231">
        <v>350252.05</v>
      </c>
      <c r="Z97" s="231">
        <v>2467.12</v>
      </c>
    </row>
    <row r="98" spans="1:26" x14ac:dyDescent="0.2">
      <c r="A98" s="255" t="s">
        <v>1736</v>
      </c>
      <c r="B98" s="229">
        <v>238957.3</v>
      </c>
      <c r="C98" s="229">
        <v>26250</v>
      </c>
      <c r="D98" s="229">
        <v>160537.85999999999</v>
      </c>
      <c r="E98" s="255">
        <v>501485.96</v>
      </c>
      <c r="F98" s="255">
        <v>42685.37</v>
      </c>
      <c r="J98" s="233">
        <v>655.75</v>
      </c>
      <c r="M98" s="255">
        <v>-24121.37</v>
      </c>
      <c r="N98" s="255">
        <v>804941.61</v>
      </c>
      <c r="Q98" s="230">
        <v>1207152.1000000001</v>
      </c>
      <c r="S98" s="230">
        <v>124.2</v>
      </c>
      <c r="T98" s="230">
        <v>296580</v>
      </c>
      <c r="U98" s="230">
        <v>6000</v>
      </c>
      <c r="V98" s="231">
        <v>793155</v>
      </c>
      <c r="X98" s="231">
        <v>5869.6</v>
      </c>
      <c r="Y98" s="231">
        <v>486063.74</v>
      </c>
      <c r="Z98" s="231">
        <v>33727.46</v>
      </c>
    </row>
    <row r="99" spans="1:26" x14ac:dyDescent="0.2">
      <c r="A99" s="255" t="s">
        <v>1737</v>
      </c>
      <c r="B99" s="229">
        <v>246189.49</v>
      </c>
      <c r="C99" s="229">
        <v>0</v>
      </c>
      <c r="D99" s="229">
        <v>49351.79</v>
      </c>
      <c r="E99" s="255">
        <v>3</v>
      </c>
      <c r="F99" s="255">
        <v>3527.65</v>
      </c>
      <c r="M99" s="255">
        <v>-2248501.4500000002</v>
      </c>
      <c r="N99" s="255">
        <v>2543552.06</v>
      </c>
      <c r="Q99" s="230">
        <v>737737.46</v>
      </c>
      <c r="S99" s="230">
        <v>399.37</v>
      </c>
      <c r="T99" s="230">
        <v>354060</v>
      </c>
      <c r="V99" s="231">
        <v>728080</v>
      </c>
      <c r="Y99" s="231">
        <v>314819.17</v>
      </c>
      <c r="Z99" s="231">
        <v>33506.339999999997</v>
      </c>
    </row>
    <row r="100" spans="1:26" x14ac:dyDescent="0.2">
      <c r="A100" s="255" t="s">
        <v>1738</v>
      </c>
      <c r="B100" s="229">
        <v>170430.98</v>
      </c>
      <c r="C100" s="229">
        <v>0</v>
      </c>
      <c r="D100" s="229">
        <v>131669.29999999999</v>
      </c>
      <c r="E100" s="255">
        <v>165825.66</v>
      </c>
      <c r="F100" s="255">
        <v>6030</v>
      </c>
      <c r="H100" s="233">
        <v>4500</v>
      </c>
      <c r="J100" s="233">
        <v>103</v>
      </c>
      <c r="M100" s="255">
        <v>-1208331.69</v>
      </c>
      <c r="N100" s="255">
        <v>1708771</v>
      </c>
      <c r="Q100" s="230">
        <v>966033.92000000004</v>
      </c>
      <c r="R100" s="230">
        <v>25000</v>
      </c>
      <c r="S100" s="230">
        <v>1.52</v>
      </c>
      <c r="T100" s="230">
        <v>712380</v>
      </c>
      <c r="U100" s="230">
        <v>9000</v>
      </c>
      <c r="V100" s="231">
        <v>1175242.5</v>
      </c>
      <c r="Y100" s="231">
        <v>513731.29</v>
      </c>
      <c r="Z100" s="231">
        <v>36040.019999999997</v>
      </c>
    </row>
    <row r="101" spans="1:26" x14ac:dyDescent="0.2">
      <c r="A101" s="255" t="s">
        <v>1739</v>
      </c>
      <c r="B101" s="229">
        <v>150582.56</v>
      </c>
      <c r="C101" s="229">
        <v>0</v>
      </c>
      <c r="D101" s="229">
        <v>29558.79</v>
      </c>
      <c r="E101" s="255">
        <v>150380.1</v>
      </c>
      <c r="F101" s="255">
        <v>15878.44</v>
      </c>
      <c r="J101" s="233">
        <v>1923</v>
      </c>
      <c r="M101" s="255">
        <v>-1899393.1</v>
      </c>
      <c r="N101" s="255">
        <v>2266060.31</v>
      </c>
      <c r="Q101" s="230">
        <v>1138954.8899999999</v>
      </c>
      <c r="S101" s="230">
        <v>103.78</v>
      </c>
      <c r="T101" s="230">
        <v>744660</v>
      </c>
      <c r="U101" s="230">
        <v>18000</v>
      </c>
      <c r="V101" s="231">
        <v>1346460</v>
      </c>
      <c r="X101" s="231">
        <v>4140</v>
      </c>
      <c r="Y101" s="231">
        <v>459485.93</v>
      </c>
      <c r="Z101" s="231">
        <v>88886.56</v>
      </c>
    </row>
    <row r="102" spans="1:26" x14ac:dyDescent="0.2">
      <c r="A102" s="255" t="s">
        <v>1740</v>
      </c>
      <c r="B102" s="229">
        <v>213395.01</v>
      </c>
      <c r="C102" s="229">
        <v>0</v>
      </c>
      <c r="D102" s="229">
        <v>94.05</v>
      </c>
      <c r="E102" s="255">
        <v>7329.59</v>
      </c>
      <c r="F102" s="255">
        <v>2919.61</v>
      </c>
      <c r="M102" s="255">
        <v>-121124.08</v>
      </c>
      <c r="N102" s="255">
        <v>803987.63</v>
      </c>
      <c r="Q102" s="230">
        <v>805726.05</v>
      </c>
      <c r="S102" s="230">
        <v>265.72000000000003</v>
      </c>
      <c r="T102" s="230">
        <v>482880</v>
      </c>
      <c r="U102" s="230">
        <v>9000</v>
      </c>
      <c r="V102" s="231">
        <v>861640</v>
      </c>
      <c r="X102" s="231">
        <v>6200</v>
      </c>
      <c r="Y102" s="231">
        <v>306671.76</v>
      </c>
      <c r="Z102" s="231">
        <v>14172.36</v>
      </c>
    </row>
    <row r="103" spans="1:26" x14ac:dyDescent="0.2">
      <c r="A103" s="255" t="s">
        <v>1741</v>
      </c>
      <c r="B103" s="229">
        <v>235838.29</v>
      </c>
      <c r="C103" s="229">
        <v>0</v>
      </c>
      <c r="D103" s="229">
        <v>9899.27</v>
      </c>
      <c r="E103" s="255">
        <v>739276.74</v>
      </c>
      <c r="F103" s="255">
        <v>38</v>
      </c>
      <c r="M103" s="255">
        <v>-1427391.84</v>
      </c>
      <c r="N103" s="255">
        <v>2982456.62</v>
      </c>
      <c r="Q103" s="230">
        <v>662660.26</v>
      </c>
      <c r="S103" s="230">
        <v>53084.5</v>
      </c>
      <c r="T103" s="230">
        <v>376920</v>
      </c>
      <c r="V103" s="231">
        <v>700400</v>
      </c>
      <c r="X103" s="231">
        <v>13300</v>
      </c>
      <c r="Y103" s="231">
        <v>276557.06</v>
      </c>
      <c r="Z103" s="231">
        <v>659060.18000000005</v>
      </c>
    </row>
    <row r="104" spans="1:26" x14ac:dyDescent="0.2">
      <c r="A104" s="255" t="s">
        <v>1742</v>
      </c>
      <c r="B104" s="229">
        <v>112213.79</v>
      </c>
      <c r="C104" s="229">
        <v>0</v>
      </c>
      <c r="D104" s="229">
        <v>48539.19</v>
      </c>
      <c r="E104" s="255">
        <v>5</v>
      </c>
      <c r="F104" s="255">
        <v>135701.16</v>
      </c>
      <c r="J104" s="233">
        <v>141.16999999999999</v>
      </c>
      <c r="M104" s="255">
        <v>-1762863.99</v>
      </c>
      <c r="N104" s="255">
        <v>2096504</v>
      </c>
      <c r="Q104" s="230">
        <v>783064.05</v>
      </c>
      <c r="T104" s="230">
        <v>608460</v>
      </c>
      <c r="U104" s="230">
        <v>18000</v>
      </c>
      <c r="V104" s="231">
        <v>1076280</v>
      </c>
      <c r="Y104" s="231">
        <v>339750.89</v>
      </c>
      <c r="Z104" s="231">
        <v>14159.2</v>
      </c>
    </row>
    <row r="105" spans="1:26" x14ac:dyDescent="0.2">
      <c r="A105" s="255" t="s">
        <v>1743</v>
      </c>
      <c r="B105" s="229">
        <v>371513.9</v>
      </c>
      <c r="C105" s="229">
        <v>0</v>
      </c>
      <c r="D105" s="229">
        <v>3428.88</v>
      </c>
      <c r="E105" s="255">
        <v>407903.9</v>
      </c>
      <c r="F105" s="255">
        <v>81389.08</v>
      </c>
      <c r="J105" s="233">
        <v>102509.22</v>
      </c>
      <c r="M105" s="255">
        <v>-3580141.1</v>
      </c>
      <c r="N105" s="255">
        <v>4349913</v>
      </c>
      <c r="Q105" s="230">
        <v>1460534.96</v>
      </c>
      <c r="S105" s="230">
        <v>933.2</v>
      </c>
      <c r="T105" s="230">
        <v>298200</v>
      </c>
      <c r="U105" s="230">
        <v>7500</v>
      </c>
      <c r="V105" s="231">
        <v>1010920</v>
      </c>
      <c r="Y105" s="231">
        <v>705553.42</v>
      </c>
      <c r="Z105" s="231">
        <v>58200.1</v>
      </c>
    </row>
    <row r="106" spans="1:26" x14ac:dyDescent="0.2">
      <c r="A106" s="255" t="s">
        <v>1744</v>
      </c>
      <c r="B106" s="229">
        <v>522696.97</v>
      </c>
      <c r="C106" s="229">
        <v>0</v>
      </c>
      <c r="D106" s="229">
        <v>22359.85</v>
      </c>
      <c r="E106" s="255">
        <v>1236792.42</v>
      </c>
      <c r="F106" s="255">
        <v>10956.91</v>
      </c>
      <c r="H106" s="233">
        <v>6675</v>
      </c>
      <c r="M106" s="255">
        <v>-705319.94</v>
      </c>
      <c r="N106" s="255">
        <v>2447083.0099999998</v>
      </c>
      <c r="Q106" s="230">
        <v>3280920.54</v>
      </c>
      <c r="S106" s="230">
        <v>674.57</v>
      </c>
      <c r="T106" s="230">
        <v>279900</v>
      </c>
      <c r="U106" s="230">
        <v>9000</v>
      </c>
      <c r="V106" s="231">
        <v>752374</v>
      </c>
      <c r="Y106" s="231">
        <v>2763450.3</v>
      </c>
      <c r="Z106" s="231">
        <v>8642.73</v>
      </c>
    </row>
    <row r="107" spans="1:26" x14ac:dyDescent="0.2">
      <c r="A107" s="255" t="s">
        <v>1827</v>
      </c>
      <c r="B107" s="229">
        <v>416215.25</v>
      </c>
      <c r="C107" s="229">
        <v>0</v>
      </c>
      <c r="D107" s="229">
        <v>24997.52</v>
      </c>
      <c r="E107" s="255">
        <v>202367.07</v>
      </c>
      <c r="F107" s="255">
        <v>3210.12</v>
      </c>
      <c r="J107" s="233">
        <v>323.2</v>
      </c>
      <c r="M107" s="255">
        <v>-1828536.76</v>
      </c>
      <c r="N107" s="255">
        <v>2389700.83</v>
      </c>
      <c r="Q107" s="230">
        <v>886051.96</v>
      </c>
      <c r="S107" s="230">
        <v>121.23</v>
      </c>
      <c r="T107" s="230">
        <v>605040</v>
      </c>
      <c r="U107" s="230">
        <v>18000</v>
      </c>
      <c r="V107" s="231">
        <v>1041760</v>
      </c>
      <c r="Y107" s="231">
        <v>297990.94</v>
      </c>
      <c r="Z107" s="231">
        <v>67291.56</v>
      </c>
    </row>
    <row r="108" spans="1:26" x14ac:dyDescent="0.2">
      <c r="A108" s="255" t="s">
        <v>1828</v>
      </c>
      <c r="B108" s="229">
        <v>229654.27</v>
      </c>
      <c r="C108" s="229">
        <v>0</v>
      </c>
      <c r="D108" s="229">
        <v>87670.1</v>
      </c>
      <c r="E108" s="255">
        <v>200828.18</v>
      </c>
      <c r="F108" s="255">
        <v>1025</v>
      </c>
      <c r="M108" s="255">
        <v>-4892075.5999999996</v>
      </c>
      <c r="N108" s="255">
        <v>5385590.1100000003</v>
      </c>
      <c r="Q108" s="230">
        <v>751913.48</v>
      </c>
      <c r="T108" s="230">
        <v>351000</v>
      </c>
      <c r="V108" s="231">
        <v>653520</v>
      </c>
      <c r="Y108" s="231">
        <v>357934.12</v>
      </c>
      <c r="Z108" s="231">
        <v>56884.32</v>
      </c>
    </row>
    <row r="109" spans="1:26" x14ac:dyDescent="0.2">
      <c r="A109" s="255" t="s">
        <v>1745</v>
      </c>
      <c r="B109" s="229">
        <v>308424.56</v>
      </c>
      <c r="C109" s="229">
        <v>0</v>
      </c>
      <c r="D109" s="229">
        <v>34588</v>
      </c>
      <c r="E109" s="255">
        <v>217048.71</v>
      </c>
      <c r="F109" s="255">
        <v>86247.59</v>
      </c>
      <c r="M109" s="255">
        <v>-1086766.99</v>
      </c>
      <c r="N109" s="255">
        <v>1851650.31</v>
      </c>
      <c r="Q109" s="230">
        <v>612905.06000000006</v>
      </c>
      <c r="S109" s="230">
        <v>535.30999999999995</v>
      </c>
      <c r="T109" s="230">
        <v>591240</v>
      </c>
      <c r="U109" s="230">
        <v>11400</v>
      </c>
      <c r="V109" s="231">
        <v>887178</v>
      </c>
      <c r="Y109" s="231">
        <v>232477.5</v>
      </c>
      <c r="Z109" s="231">
        <v>82380.7</v>
      </c>
    </row>
    <row r="110" spans="1:26" x14ac:dyDescent="0.2">
      <c r="A110" s="255" t="s">
        <v>1746</v>
      </c>
      <c r="B110" s="229">
        <v>397183.89</v>
      </c>
      <c r="C110" s="229">
        <v>0</v>
      </c>
      <c r="D110" s="229">
        <v>45603.87</v>
      </c>
      <c r="E110" s="255">
        <v>568853.57999999996</v>
      </c>
      <c r="F110" s="255">
        <v>122627.52</v>
      </c>
      <c r="M110" s="255">
        <v>-230703.11</v>
      </c>
      <c r="N110" s="255">
        <v>1448584.45</v>
      </c>
      <c r="Q110" s="230">
        <v>746155.28</v>
      </c>
      <c r="S110" s="230">
        <v>592.66999999999996</v>
      </c>
      <c r="T110" s="230">
        <v>731860</v>
      </c>
      <c r="U110" s="230">
        <v>43000</v>
      </c>
      <c r="V110" s="231">
        <v>1082366.57</v>
      </c>
      <c r="Y110" s="231">
        <v>287958</v>
      </c>
      <c r="Z110" s="231">
        <v>116880.34</v>
      </c>
    </row>
    <row r="111" spans="1:26" x14ac:dyDescent="0.2">
      <c r="A111" s="255" t="s">
        <v>1747</v>
      </c>
      <c r="B111" s="229">
        <v>359339.08</v>
      </c>
      <c r="D111" s="229">
        <v>44563.66</v>
      </c>
      <c r="E111" s="255">
        <v>449636.62</v>
      </c>
      <c r="F111" s="255">
        <v>41822.67</v>
      </c>
      <c r="M111" s="255">
        <v>-1559237.14</v>
      </c>
      <c r="N111" s="255">
        <v>2294612.94</v>
      </c>
      <c r="Q111" s="230">
        <v>869393.41</v>
      </c>
      <c r="S111" s="230">
        <v>549.34</v>
      </c>
      <c r="T111" s="230">
        <v>907920</v>
      </c>
      <c r="U111" s="230">
        <v>9000</v>
      </c>
      <c r="V111" s="231">
        <v>1294781</v>
      </c>
      <c r="Y111" s="231">
        <v>308013.3</v>
      </c>
      <c r="Z111" s="231">
        <v>91655.81</v>
      </c>
    </row>
    <row r="112" spans="1:26" x14ac:dyDescent="0.2">
      <c r="A112" s="255" t="s">
        <v>1748</v>
      </c>
      <c r="B112" s="229">
        <v>99594.85</v>
      </c>
      <c r="C112" s="229">
        <v>0</v>
      </c>
      <c r="D112" s="229">
        <v>32334.69</v>
      </c>
      <c r="E112" s="255">
        <v>137874.54999999999</v>
      </c>
      <c r="F112" s="255">
        <v>68008.7</v>
      </c>
      <c r="J112" s="233">
        <v>0</v>
      </c>
      <c r="M112" s="255">
        <v>-1100226.8500000001</v>
      </c>
      <c r="N112" s="255">
        <v>1767292.42</v>
      </c>
      <c r="Q112" s="230">
        <v>544243.1</v>
      </c>
      <c r="S112" s="230">
        <v>641.01</v>
      </c>
      <c r="T112" s="230">
        <v>746340</v>
      </c>
      <c r="U112" s="230">
        <v>12000</v>
      </c>
      <c r="V112" s="231">
        <v>993960</v>
      </c>
      <c r="Y112" s="231">
        <v>220689.02</v>
      </c>
      <c r="Z112" s="231">
        <v>64995.67</v>
      </c>
    </row>
    <row r="113" spans="1:26" x14ac:dyDescent="0.2">
      <c r="A113" s="255" t="s">
        <v>1749</v>
      </c>
      <c r="B113" s="229">
        <v>164052.78</v>
      </c>
      <c r="C113" s="229">
        <v>0</v>
      </c>
      <c r="D113" s="229">
        <v>24455.62</v>
      </c>
      <c r="E113" s="255">
        <v>747496.01</v>
      </c>
      <c r="F113" s="255">
        <v>67713.98</v>
      </c>
      <c r="M113" s="255">
        <v>-54314.080000000002</v>
      </c>
      <c r="N113" s="255">
        <v>1775492.61</v>
      </c>
      <c r="Q113" s="230">
        <v>846921.23</v>
      </c>
      <c r="S113" s="230">
        <v>244.91</v>
      </c>
      <c r="T113" s="230">
        <v>882500</v>
      </c>
      <c r="U113" s="230">
        <v>27400</v>
      </c>
      <c r="V113" s="231">
        <v>1334035.5</v>
      </c>
      <c r="Y113" s="231">
        <v>385368.13</v>
      </c>
      <c r="Z113" s="231">
        <v>89110.32</v>
      </c>
    </row>
    <row r="114" spans="1:26" x14ac:dyDescent="0.2">
      <c r="A114" s="255" t="s">
        <v>1829</v>
      </c>
      <c r="B114" s="229">
        <v>244093.05</v>
      </c>
      <c r="D114" s="229">
        <v>39105.31</v>
      </c>
      <c r="E114" s="255">
        <v>216902.38</v>
      </c>
      <c r="F114" s="255">
        <v>86287.13</v>
      </c>
      <c r="M114" s="255">
        <v>-72279.88</v>
      </c>
      <c r="N114" s="255">
        <v>2441491.2400000002</v>
      </c>
      <c r="Q114" s="230">
        <v>596722.43999999994</v>
      </c>
      <c r="S114" s="230">
        <v>468.38</v>
      </c>
      <c r="T114" s="230">
        <v>348720</v>
      </c>
      <c r="U114" s="230">
        <v>9000</v>
      </c>
      <c r="V114" s="231">
        <v>611550.5</v>
      </c>
      <c r="Y114" s="231">
        <v>328091.78999999998</v>
      </c>
      <c r="Z114" s="231">
        <v>79022.179999999993</v>
      </c>
    </row>
    <row r="115" spans="1:26" x14ac:dyDescent="0.2">
      <c r="A115" s="255" t="s">
        <v>1750</v>
      </c>
      <c r="B115" s="229">
        <v>265361.19</v>
      </c>
      <c r="C115" s="229">
        <v>0</v>
      </c>
      <c r="D115" s="229">
        <v>36009.589999999997</v>
      </c>
      <c r="E115" s="255">
        <v>150350.17000000001</v>
      </c>
      <c r="F115" s="255">
        <v>98512.38</v>
      </c>
      <c r="J115" s="233">
        <v>68.790000000000006</v>
      </c>
      <c r="M115" s="255">
        <v>105990</v>
      </c>
      <c r="N115" s="255">
        <v>1753510.53</v>
      </c>
      <c r="O115" s="230">
        <v>379.01</v>
      </c>
      <c r="Q115" s="230">
        <v>835836.14</v>
      </c>
      <c r="T115" s="230">
        <v>1002780</v>
      </c>
      <c r="V115" s="231">
        <v>1449120</v>
      </c>
      <c r="Y115" s="231">
        <v>300221.15999999997</v>
      </c>
      <c r="Z115" s="231">
        <v>42401.02</v>
      </c>
    </row>
    <row r="116" spans="1:26" x14ac:dyDescent="0.2">
      <c r="A116" s="255" t="s">
        <v>1751</v>
      </c>
      <c r="B116" s="229">
        <v>571969.11</v>
      </c>
      <c r="C116" s="229">
        <v>0</v>
      </c>
      <c r="D116" s="229">
        <v>31440.99</v>
      </c>
      <c r="E116" s="255">
        <v>133218.41</v>
      </c>
      <c r="F116" s="255">
        <v>111086.25</v>
      </c>
      <c r="M116" s="255">
        <v>43949.5</v>
      </c>
      <c r="N116" s="255">
        <v>2570940.36</v>
      </c>
      <c r="O116" s="230">
        <v>938.77</v>
      </c>
      <c r="Q116" s="230">
        <v>1080270.02</v>
      </c>
      <c r="T116" s="230">
        <v>648840</v>
      </c>
      <c r="V116" s="231">
        <v>1264547</v>
      </c>
      <c r="Y116" s="231">
        <v>323056.28999999998</v>
      </c>
      <c r="Z116" s="231">
        <v>101752.77</v>
      </c>
    </row>
    <row r="117" spans="1:26" x14ac:dyDescent="0.2">
      <c r="A117" s="255" t="s">
        <v>1752</v>
      </c>
      <c r="B117" s="229">
        <v>776149.78</v>
      </c>
      <c r="C117" s="229">
        <v>0</v>
      </c>
      <c r="D117" s="229">
        <v>23213.01</v>
      </c>
      <c r="E117" s="255">
        <v>904470.36</v>
      </c>
      <c r="F117" s="255">
        <v>140007.01</v>
      </c>
      <c r="M117" s="255">
        <v>112905</v>
      </c>
      <c r="N117" s="255">
        <v>2193906.69</v>
      </c>
      <c r="O117" s="230">
        <v>1356.19</v>
      </c>
      <c r="Q117" s="230">
        <v>851404.34</v>
      </c>
      <c r="T117" s="230">
        <v>964800</v>
      </c>
      <c r="V117" s="231">
        <v>1366988</v>
      </c>
      <c r="Y117" s="231">
        <v>381782.73</v>
      </c>
      <c r="Z117" s="231">
        <v>119922.3</v>
      </c>
    </row>
    <row r="118" spans="1:26" x14ac:dyDescent="0.2">
      <c r="A118" s="255" t="s">
        <v>1753</v>
      </c>
      <c r="B118" s="229">
        <v>533598.22</v>
      </c>
      <c r="C118" s="229">
        <v>0</v>
      </c>
      <c r="D118" s="229">
        <v>70817.490000000005</v>
      </c>
      <c r="E118" s="255">
        <v>459488.73</v>
      </c>
      <c r="F118" s="255">
        <v>55872.01</v>
      </c>
      <c r="J118" s="233">
        <v>193.36</v>
      </c>
      <c r="M118" s="255">
        <v>112350</v>
      </c>
      <c r="N118" s="255">
        <v>2140701.11</v>
      </c>
      <c r="O118" s="230">
        <v>932.73</v>
      </c>
      <c r="Q118" s="230">
        <v>880860.15</v>
      </c>
      <c r="R118" s="230">
        <v>20000</v>
      </c>
      <c r="T118" s="230">
        <v>510620</v>
      </c>
      <c r="V118" s="231">
        <v>1013960</v>
      </c>
      <c r="Y118" s="231">
        <v>332760.43</v>
      </c>
      <c r="Z118" s="231">
        <v>71841.820000000007</v>
      </c>
    </row>
    <row r="119" spans="1:26" x14ac:dyDescent="0.2">
      <c r="A119" s="255" t="s">
        <v>1754</v>
      </c>
      <c r="B119" s="229">
        <v>1164137.43</v>
      </c>
      <c r="C119" s="229">
        <v>0</v>
      </c>
      <c r="D119" s="229">
        <v>8667.66</v>
      </c>
      <c r="E119" s="255">
        <v>439964.89</v>
      </c>
      <c r="F119" s="255">
        <v>104185.76</v>
      </c>
      <c r="M119" s="255">
        <v>142020</v>
      </c>
      <c r="N119" s="255">
        <v>2916966.34</v>
      </c>
      <c r="O119" s="230">
        <v>1866.28</v>
      </c>
      <c r="Q119" s="230">
        <v>878459.23</v>
      </c>
      <c r="R119" s="230">
        <v>198000</v>
      </c>
      <c r="T119" s="230">
        <v>911220</v>
      </c>
      <c r="V119" s="231">
        <v>1359024</v>
      </c>
      <c r="Y119" s="231">
        <v>347514.66</v>
      </c>
      <c r="Z119" s="231">
        <v>110658.22</v>
      </c>
    </row>
    <row r="120" spans="1:26" x14ac:dyDescent="0.2">
      <c r="A120" s="255" t="s">
        <v>1755</v>
      </c>
      <c r="B120" s="229">
        <v>980685.63</v>
      </c>
      <c r="C120" s="229">
        <v>0</v>
      </c>
      <c r="D120" s="229">
        <v>21246.080000000002</v>
      </c>
      <c r="E120" s="255">
        <v>2289316.1</v>
      </c>
      <c r="F120" s="255">
        <v>97634.68</v>
      </c>
      <c r="M120" s="255">
        <v>-20250</v>
      </c>
      <c r="N120" s="255">
        <v>1273796.02</v>
      </c>
      <c r="O120" s="230">
        <v>1678.53</v>
      </c>
      <c r="Q120" s="230">
        <v>867379.86</v>
      </c>
      <c r="R120" s="230">
        <v>98725</v>
      </c>
      <c r="T120" s="230">
        <v>791700</v>
      </c>
      <c r="U120" s="230">
        <v>0.56000000000000005</v>
      </c>
      <c r="V120" s="231">
        <v>1284883</v>
      </c>
      <c r="Y120" s="231">
        <v>325783.24</v>
      </c>
      <c r="Z120" s="231">
        <v>119862.8</v>
      </c>
    </row>
    <row r="121" spans="1:26" x14ac:dyDescent="0.2">
      <c r="A121" s="255" t="s">
        <v>1756</v>
      </c>
      <c r="B121" s="229">
        <v>914883.36</v>
      </c>
      <c r="C121" s="229">
        <v>0</v>
      </c>
      <c r="D121" s="229">
        <v>35328.879999999997</v>
      </c>
      <c r="E121" s="255">
        <v>1071891.3899999999</v>
      </c>
      <c r="F121" s="255">
        <v>165299.14000000001</v>
      </c>
      <c r="M121" s="255">
        <v>529375.72</v>
      </c>
      <c r="N121" s="255">
        <v>1503797.2</v>
      </c>
      <c r="O121" s="230">
        <v>1224.8599999999999</v>
      </c>
      <c r="Q121" s="230">
        <v>1219507.07</v>
      </c>
      <c r="R121" s="230">
        <v>266000</v>
      </c>
      <c r="T121" s="230">
        <v>848880</v>
      </c>
      <c r="U121" s="230">
        <v>5400</v>
      </c>
      <c r="V121" s="231">
        <v>1613605</v>
      </c>
      <c r="Y121" s="231">
        <v>340499.15</v>
      </c>
      <c r="Z121" s="231">
        <v>61339.43</v>
      </c>
    </row>
    <row r="122" spans="1:26" x14ac:dyDescent="0.2">
      <c r="A122" s="255" t="s">
        <v>1757</v>
      </c>
      <c r="B122" s="229">
        <v>759211.79</v>
      </c>
      <c r="C122" s="229">
        <v>0</v>
      </c>
      <c r="D122" s="229">
        <v>33064.93</v>
      </c>
      <c r="E122" s="255">
        <v>441195.48</v>
      </c>
      <c r="F122" s="255">
        <v>84651.81</v>
      </c>
      <c r="M122" s="255">
        <v>107325</v>
      </c>
      <c r="N122" s="255">
        <v>1567499.51</v>
      </c>
      <c r="O122" s="230">
        <v>1104.4000000000001</v>
      </c>
      <c r="Q122" s="230">
        <v>588440.18000000005</v>
      </c>
      <c r="R122" s="230">
        <v>171100</v>
      </c>
      <c r="T122" s="230">
        <v>894180</v>
      </c>
      <c r="V122" s="231">
        <v>1116534</v>
      </c>
      <c r="Y122" s="231">
        <v>328751.44</v>
      </c>
      <c r="Z122" s="231">
        <v>42641.64</v>
      </c>
    </row>
    <row r="123" spans="1:26" x14ac:dyDescent="0.2">
      <c r="A123" s="255" t="s">
        <v>1833</v>
      </c>
      <c r="B123" s="229">
        <v>629715.93000000005</v>
      </c>
      <c r="C123" s="229">
        <v>0</v>
      </c>
      <c r="D123" s="229">
        <v>27632.22</v>
      </c>
      <c r="E123" s="255">
        <v>626970.43999999994</v>
      </c>
      <c r="F123" s="255">
        <v>61351.6</v>
      </c>
      <c r="M123" s="255">
        <v>69020</v>
      </c>
      <c r="N123" s="255">
        <v>2486417.9700000002</v>
      </c>
      <c r="O123" s="230">
        <v>914.79</v>
      </c>
      <c r="Q123" s="230">
        <v>690879.99</v>
      </c>
      <c r="R123" s="230">
        <v>146500</v>
      </c>
      <c r="T123" s="230">
        <v>479840</v>
      </c>
      <c r="V123" s="231">
        <v>902865</v>
      </c>
      <c r="Y123" s="231">
        <v>226084.77</v>
      </c>
      <c r="Z123" s="231">
        <v>82131.47</v>
      </c>
    </row>
    <row r="124" spans="1:26" x14ac:dyDescent="0.2">
      <c r="A124" s="255" t="s">
        <v>1834</v>
      </c>
      <c r="B124" s="229">
        <v>572166.26</v>
      </c>
      <c r="C124" s="229">
        <v>0</v>
      </c>
      <c r="D124" s="229">
        <v>36651.279999999999</v>
      </c>
      <c r="E124" s="255">
        <v>350306.67</v>
      </c>
      <c r="F124" s="255">
        <v>73180.23</v>
      </c>
      <c r="M124" s="255">
        <v>87475</v>
      </c>
      <c r="N124" s="255">
        <v>2517902.33</v>
      </c>
      <c r="O124" s="230">
        <v>1011.77</v>
      </c>
      <c r="Q124" s="230">
        <v>806735.86</v>
      </c>
      <c r="T124" s="230">
        <v>535920</v>
      </c>
      <c r="U124" s="230">
        <v>4800</v>
      </c>
      <c r="V124" s="231">
        <v>969155.16</v>
      </c>
      <c r="Y124" s="231">
        <v>316965.84999999998</v>
      </c>
      <c r="Z124" s="231">
        <v>73563.960000000006</v>
      </c>
    </row>
    <row r="125" spans="1:26" x14ac:dyDescent="0.2">
      <c r="A125" s="255" t="s">
        <v>1758</v>
      </c>
      <c r="B125" s="229">
        <v>248516.15</v>
      </c>
      <c r="C125" s="229">
        <v>0</v>
      </c>
      <c r="D125" s="229">
        <v>107738.23</v>
      </c>
      <c r="E125" s="255">
        <v>145920.13</v>
      </c>
      <c r="F125" s="255">
        <v>46841.02</v>
      </c>
      <c r="J125" s="233">
        <v>280.37</v>
      </c>
      <c r="N125" s="255">
        <v>2171633.4300000002</v>
      </c>
      <c r="Q125" s="230">
        <v>591872.17000000004</v>
      </c>
      <c r="R125" s="230">
        <v>69700</v>
      </c>
      <c r="S125" s="230">
        <v>840.78</v>
      </c>
      <c r="T125" s="230">
        <v>637587</v>
      </c>
      <c r="V125" s="231">
        <v>831822</v>
      </c>
      <c r="Y125" s="231">
        <v>256575.51</v>
      </c>
      <c r="Z125" s="231">
        <v>65887.179999999993</v>
      </c>
    </row>
    <row r="126" spans="1:26" x14ac:dyDescent="0.2">
      <c r="A126" s="255" t="s">
        <v>1759</v>
      </c>
      <c r="B126" s="229">
        <v>277894.31</v>
      </c>
      <c r="C126" s="229">
        <v>0</v>
      </c>
      <c r="D126" s="229">
        <v>128617.56</v>
      </c>
      <c r="E126" s="255">
        <v>-275.3</v>
      </c>
      <c r="F126" s="255">
        <v>156338.34</v>
      </c>
      <c r="J126" s="233">
        <v>308.88</v>
      </c>
      <c r="N126" s="255">
        <v>1977387.82</v>
      </c>
      <c r="Q126" s="230">
        <v>1594845.13</v>
      </c>
      <c r="S126" s="230">
        <v>183664.02</v>
      </c>
      <c r="T126" s="230">
        <v>1221708</v>
      </c>
      <c r="V126" s="231">
        <v>1935318</v>
      </c>
      <c r="Y126" s="231">
        <v>411879.25</v>
      </c>
      <c r="Z126" s="231">
        <v>37476.31</v>
      </c>
    </row>
    <row r="127" spans="1:26" x14ac:dyDescent="0.2">
      <c r="A127" s="255" t="s">
        <v>1760</v>
      </c>
      <c r="B127" s="229">
        <v>245669.97</v>
      </c>
      <c r="C127" s="229">
        <v>0</v>
      </c>
      <c r="D127" s="229">
        <v>42494.9</v>
      </c>
      <c r="E127" s="255">
        <v>161170.19</v>
      </c>
      <c r="F127" s="255">
        <v>50838.559999999998</v>
      </c>
      <c r="H127" s="233">
        <v>39200</v>
      </c>
      <c r="N127" s="255">
        <v>1774116.27</v>
      </c>
      <c r="Q127" s="230">
        <v>715014.77</v>
      </c>
      <c r="S127" s="230">
        <v>636.59</v>
      </c>
      <c r="T127" s="230">
        <v>551985</v>
      </c>
      <c r="U127" s="230">
        <v>5000</v>
      </c>
      <c r="V127" s="231">
        <v>752724</v>
      </c>
      <c r="Y127" s="231">
        <v>255384.88</v>
      </c>
      <c r="Z127" s="231">
        <v>34411.71</v>
      </c>
    </row>
    <row r="128" spans="1:26" x14ac:dyDescent="0.2">
      <c r="A128" s="255" t="s">
        <v>1761</v>
      </c>
      <c r="B128" s="229">
        <v>412380.62</v>
      </c>
      <c r="C128" s="229">
        <v>0</v>
      </c>
      <c r="D128" s="229">
        <v>211427.92</v>
      </c>
      <c r="E128" s="255">
        <v>112954.09</v>
      </c>
      <c r="F128" s="255">
        <v>71168.039999999994</v>
      </c>
      <c r="J128" s="233">
        <v>422.45</v>
      </c>
      <c r="N128" s="255">
        <v>1520211.94</v>
      </c>
      <c r="Q128" s="230">
        <v>972394.26</v>
      </c>
      <c r="S128" s="230">
        <v>990.18</v>
      </c>
      <c r="T128" s="230">
        <v>1271797.05</v>
      </c>
      <c r="V128" s="231">
        <v>1509337.05</v>
      </c>
      <c r="Y128" s="231">
        <v>297677.01</v>
      </c>
      <c r="Z128" s="231">
        <v>24452.62</v>
      </c>
    </row>
    <row r="129" spans="1:26" x14ac:dyDescent="0.2">
      <c r="A129" s="255" t="s">
        <v>1762</v>
      </c>
      <c r="B129" s="229">
        <v>575381.28</v>
      </c>
      <c r="C129" s="229">
        <v>0</v>
      </c>
      <c r="D129" s="229">
        <v>72980.960000000006</v>
      </c>
      <c r="E129" s="255">
        <v>157269.19</v>
      </c>
      <c r="F129" s="255">
        <v>89252.1</v>
      </c>
      <c r="J129" s="233">
        <v>107.2</v>
      </c>
      <c r="N129" s="255">
        <v>2436322.09</v>
      </c>
      <c r="Q129" s="230">
        <v>1180580.72</v>
      </c>
      <c r="R129" s="230">
        <v>48000</v>
      </c>
      <c r="S129" s="230">
        <v>1820.39</v>
      </c>
      <c r="T129" s="230">
        <v>715971</v>
      </c>
      <c r="U129" s="230">
        <v>11200</v>
      </c>
      <c r="V129" s="231">
        <v>1203497</v>
      </c>
      <c r="Y129" s="231">
        <v>612259.21</v>
      </c>
      <c r="Z129" s="231">
        <v>46939.86</v>
      </c>
    </row>
    <row r="130" spans="1:26" x14ac:dyDescent="0.2">
      <c r="A130" s="255" t="s">
        <v>1763</v>
      </c>
      <c r="B130" s="229">
        <v>77761.399999999994</v>
      </c>
      <c r="C130" s="229">
        <v>0</v>
      </c>
      <c r="D130" s="229">
        <v>73268.53</v>
      </c>
      <c r="E130" s="255">
        <v>315713.14</v>
      </c>
      <c r="F130" s="255">
        <v>116206.94</v>
      </c>
      <c r="J130" s="233">
        <v>0</v>
      </c>
      <c r="N130" s="255">
        <v>1752442.7</v>
      </c>
      <c r="Q130" s="230">
        <v>565124.18999999994</v>
      </c>
      <c r="R130" s="230">
        <v>89500</v>
      </c>
      <c r="S130" s="230">
        <v>495.77</v>
      </c>
      <c r="T130" s="230">
        <v>267360</v>
      </c>
      <c r="U130" s="230">
        <v>2800</v>
      </c>
      <c r="V130" s="231">
        <v>461411</v>
      </c>
      <c r="Y130" s="231">
        <v>298001.21000000002</v>
      </c>
      <c r="Z130" s="231">
        <v>79705.55</v>
      </c>
    </row>
    <row r="131" spans="1:26" x14ac:dyDescent="0.2">
      <c r="A131" s="255" t="s">
        <v>1764</v>
      </c>
      <c r="B131" s="229">
        <v>190954.97</v>
      </c>
      <c r="C131" s="229">
        <v>0</v>
      </c>
      <c r="D131" s="229">
        <v>60211.17</v>
      </c>
      <c r="E131" s="255">
        <v>330062.92</v>
      </c>
      <c r="F131" s="255">
        <v>31914.560000000001</v>
      </c>
      <c r="N131" s="255">
        <v>2586652.75</v>
      </c>
      <c r="Q131" s="230">
        <v>493380</v>
      </c>
      <c r="S131" s="230">
        <v>610.05999999999995</v>
      </c>
      <c r="T131" s="230">
        <v>608208</v>
      </c>
      <c r="U131" s="230">
        <v>2800</v>
      </c>
      <c r="V131" s="231">
        <v>738828</v>
      </c>
      <c r="Y131" s="231">
        <v>308739.71999999997</v>
      </c>
      <c r="Z131" s="231">
        <v>75339.990000000005</v>
      </c>
    </row>
    <row r="132" spans="1:26" x14ac:dyDescent="0.2">
      <c r="A132" s="255" t="s">
        <v>1765</v>
      </c>
      <c r="B132" s="229">
        <v>273513.65000000002</v>
      </c>
      <c r="C132" s="229">
        <v>0</v>
      </c>
      <c r="D132" s="229">
        <v>153784.37</v>
      </c>
      <c r="E132" s="255">
        <v>45119.45</v>
      </c>
      <c r="F132" s="255">
        <v>63025.23</v>
      </c>
      <c r="H132" s="233">
        <v>2600</v>
      </c>
      <c r="N132" s="255">
        <v>1898238.82</v>
      </c>
      <c r="Q132" s="230">
        <v>886484.33</v>
      </c>
      <c r="S132" s="230">
        <v>916.26</v>
      </c>
      <c r="T132" s="230">
        <v>868332</v>
      </c>
      <c r="U132" s="230">
        <v>2800</v>
      </c>
      <c r="V132" s="231">
        <v>1128792</v>
      </c>
      <c r="Y132" s="231">
        <v>322223.81</v>
      </c>
      <c r="Z132" s="231">
        <v>41134.36</v>
      </c>
    </row>
    <row r="133" spans="1:26" x14ac:dyDescent="0.2">
      <c r="A133" s="255" t="s">
        <v>1766</v>
      </c>
      <c r="B133" s="229">
        <v>526517.22</v>
      </c>
      <c r="C133" s="229">
        <v>0</v>
      </c>
      <c r="D133" s="229">
        <v>142445.92000000001</v>
      </c>
      <c r="E133" s="255">
        <v>350749.99</v>
      </c>
      <c r="F133" s="255">
        <v>17826.84</v>
      </c>
      <c r="N133" s="255">
        <v>2434424.27</v>
      </c>
      <c r="Q133" s="230">
        <v>686912.44</v>
      </c>
      <c r="S133" s="230">
        <v>141.79</v>
      </c>
      <c r="T133" s="230">
        <v>858450</v>
      </c>
      <c r="V133" s="231">
        <v>1058383</v>
      </c>
      <c r="Y133" s="231">
        <v>320596.93</v>
      </c>
      <c r="Z133" s="231">
        <v>76002.649999999994</v>
      </c>
    </row>
    <row r="134" spans="1:26" x14ac:dyDescent="0.2">
      <c r="A134" s="255" t="s">
        <v>1767</v>
      </c>
      <c r="B134" s="229">
        <v>55942.62</v>
      </c>
      <c r="C134" s="229">
        <v>0</v>
      </c>
      <c r="D134" s="229">
        <v>118815.24</v>
      </c>
      <c r="E134" s="255">
        <v>413138.11</v>
      </c>
      <c r="F134" s="255">
        <v>46519.54</v>
      </c>
      <c r="H134" s="233">
        <v>33300</v>
      </c>
      <c r="N134" s="255">
        <v>2150215.54</v>
      </c>
      <c r="Q134" s="230">
        <v>1178253.67</v>
      </c>
      <c r="S134" s="230">
        <v>390.77</v>
      </c>
      <c r="T134" s="230">
        <v>617148</v>
      </c>
      <c r="V134" s="231">
        <v>1060548</v>
      </c>
      <c r="Y134" s="231">
        <v>530959.73</v>
      </c>
      <c r="Z134" s="231">
        <v>79867.39</v>
      </c>
    </row>
    <row r="135" spans="1:26" x14ac:dyDescent="0.2">
      <c r="A135" s="255" t="s">
        <v>1830</v>
      </c>
      <c r="B135" s="229">
        <v>108000.36</v>
      </c>
      <c r="C135" s="229">
        <v>0</v>
      </c>
      <c r="D135" s="229">
        <v>44196.6</v>
      </c>
      <c r="E135" s="255">
        <v>261299.44</v>
      </c>
      <c r="F135" s="255">
        <v>85308.33</v>
      </c>
      <c r="N135" s="255">
        <v>1699412.19</v>
      </c>
      <c r="Q135" s="230">
        <v>415528.3</v>
      </c>
      <c r="S135" s="230">
        <v>391.38</v>
      </c>
      <c r="T135" s="230">
        <v>408114</v>
      </c>
      <c r="U135" s="230">
        <v>2800</v>
      </c>
      <c r="V135" s="231">
        <v>526984</v>
      </c>
      <c r="Y135" s="231">
        <v>170212.67</v>
      </c>
      <c r="Z135" s="231">
        <v>77594.009999999995</v>
      </c>
    </row>
    <row r="136" spans="1:26" x14ac:dyDescent="0.2">
      <c r="A136" s="255" t="s">
        <v>1768</v>
      </c>
      <c r="B136" s="229">
        <v>688483.3</v>
      </c>
      <c r="C136" s="229">
        <v>0</v>
      </c>
      <c r="D136" s="229">
        <v>120846.52</v>
      </c>
      <c r="E136" s="255">
        <v>651859.14</v>
      </c>
      <c r="F136" s="255">
        <v>31619.34</v>
      </c>
      <c r="H136" s="233">
        <v>8700</v>
      </c>
      <c r="J136" s="233">
        <v>18.5</v>
      </c>
      <c r="M136" s="255">
        <v>5015.3</v>
      </c>
      <c r="N136" s="255">
        <v>3628521.74</v>
      </c>
      <c r="Q136" s="230">
        <v>1702110.08</v>
      </c>
      <c r="S136" s="230">
        <v>1525.86</v>
      </c>
      <c r="T136" s="230">
        <v>1062474</v>
      </c>
      <c r="U136" s="230">
        <v>22500</v>
      </c>
      <c r="V136" s="231">
        <v>1784565</v>
      </c>
      <c r="Y136" s="231">
        <v>604306.89</v>
      </c>
      <c r="Z136" s="231">
        <v>103243.9</v>
      </c>
    </row>
    <row r="137" spans="1:26" x14ac:dyDescent="0.2">
      <c r="A137" s="255" t="s">
        <v>1769</v>
      </c>
      <c r="B137" s="229">
        <v>241132.67</v>
      </c>
      <c r="C137" s="229">
        <v>0</v>
      </c>
      <c r="D137" s="229">
        <v>192403</v>
      </c>
      <c r="E137" s="255">
        <v>1039563.02</v>
      </c>
      <c r="F137" s="255">
        <v>27519.98</v>
      </c>
      <c r="H137" s="233">
        <v>7062.5</v>
      </c>
      <c r="M137" s="255">
        <v>232.46</v>
      </c>
      <c r="N137" s="255">
        <v>365872.84</v>
      </c>
      <c r="Q137" s="230">
        <v>818694.17</v>
      </c>
      <c r="S137" s="230">
        <v>629.42999999999995</v>
      </c>
      <c r="T137" s="230">
        <v>838363.5</v>
      </c>
      <c r="U137" s="230">
        <v>13500</v>
      </c>
      <c r="V137" s="231">
        <v>1156577.5</v>
      </c>
      <c r="Y137" s="231">
        <v>560981.38</v>
      </c>
      <c r="Z137" s="231">
        <v>49933.58</v>
      </c>
    </row>
    <row r="138" spans="1:26" x14ac:dyDescent="0.2">
      <c r="A138" s="255" t="s">
        <v>1770</v>
      </c>
      <c r="B138" s="229">
        <v>510411.19</v>
      </c>
      <c r="C138" s="229">
        <v>0</v>
      </c>
      <c r="D138" s="229">
        <v>156271.09</v>
      </c>
      <c r="E138" s="255">
        <v>95216.14</v>
      </c>
      <c r="F138" s="255">
        <v>55575.519999999997</v>
      </c>
      <c r="H138" s="233">
        <v>7062.5</v>
      </c>
      <c r="J138" s="233">
        <v>132231.57</v>
      </c>
      <c r="N138" s="255">
        <v>2122751.4700000002</v>
      </c>
      <c r="Q138" s="230">
        <v>843517.31</v>
      </c>
      <c r="R138" s="230">
        <v>169210</v>
      </c>
      <c r="S138" s="230">
        <v>1063.8900000000001</v>
      </c>
      <c r="T138" s="230">
        <v>1095999.6000000001</v>
      </c>
      <c r="U138" s="230">
        <v>13500</v>
      </c>
      <c r="V138" s="231">
        <v>1368783.6</v>
      </c>
      <c r="Y138" s="231">
        <v>510433.68</v>
      </c>
      <c r="Z138" s="231">
        <v>11890.92</v>
      </c>
    </row>
    <row r="139" spans="1:26" x14ac:dyDescent="0.2">
      <c r="A139" s="255" t="s">
        <v>1771</v>
      </c>
      <c r="B139" s="229">
        <v>599375.29</v>
      </c>
      <c r="C139" s="229">
        <v>0</v>
      </c>
      <c r="D139" s="229">
        <v>133231.1</v>
      </c>
      <c r="E139" s="255">
        <v>1404292.48</v>
      </c>
      <c r="F139" s="255">
        <v>90912.57</v>
      </c>
      <c r="H139" s="233">
        <v>7062.5</v>
      </c>
      <c r="J139" s="233">
        <v>81.96</v>
      </c>
      <c r="N139" s="255">
        <v>765116.2</v>
      </c>
      <c r="Q139" s="230">
        <v>1001623.05</v>
      </c>
      <c r="R139" s="230">
        <v>65925</v>
      </c>
      <c r="S139" s="230">
        <v>943.2</v>
      </c>
      <c r="T139" s="230">
        <v>730983</v>
      </c>
      <c r="U139" s="230">
        <v>10500</v>
      </c>
      <c r="V139" s="231">
        <v>1142276</v>
      </c>
      <c r="Y139" s="231">
        <v>383487.75</v>
      </c>
      <c r="Z139" s="231">
        <v>73074.86</v>
      </c>
    </row>
    <row r="140" spans="1:26" x14ac:dyDescent="0.2">
      <c r="A140" s="255" t="s">
        <v>1772</v>
      </c>
      <c r="B140" s="229">
        <v>79136.100000000006</v>
      </c>
      <c r="C140" s="229">
        <v>0</v>
      </c>
      <c r="D140" s="229">
        <v>37283.03</v>
      </c>
      <c r="E140" s="255">
        <v>269157.83</v>
      </c>
      <c r="F140" s="255">
        <v>34171.279999999999</v>
      </c>
      <c r="H140" s="233">
        <v>8700</v>
      </c>
      <c r="J140" s="233">
        <v>197.01</v>
      </c>
      <c r="N140" s="255">
        <v>3234091.19</v>
      </c>
      <c r="Q140" s="230">
        <v>982747.32</v>
      </c>
      <c r="S140" s="230">
        <v>308.27</v>
      </c>
      <c r="T140" s="230">
        <v>516553.5</v>
      </c>
      <c r="U140" s="230">
        <v>12000</v>
      </c>
      <c r="V140" s="231">
        <v>862550.5</v>
      </c>
      <c r="Y140" s="231">
        <v>723700.42</v>
      </c>
      <c r="Z140" s="231">
        <v>72373.98</v>
      </c>
    </row>
    <row r="141" spans="1:26" x14ac:dyDescent="0.2">
      <c r="A141" s="255" t="s">
        <v>1773</v>
      </c>
      <c r="B141" s="229">
        <v>78542.899999999994</v>
      </c>
      <c r="C141" s="229">
        <v>0</v>
      </c>
      <c r="D141" s="229">
        <v>104451.12</v>
      </c>
      <c r="E141" s="255">
        <v>534668.99</v>
      </c>
      <c r="F141" s="255">
        <v>118736.55</v>
      </c>
      <c r="H141" s="233">
        <v>7062.5</v>
      </c>
      <c r="J141" s="233">
        <v>9.81</v>
      </c>
      <c r="N141" s="255">
        <v>1809525.85</v>
      </c>
      <c r="Q141" s="230">
        <v>759037.68</v>
      </c>
      <c r="S141" s="230">
        <v>431.76</v>
      </c>
      <c r="T141" s="230">
        <v>555793.5</v>
      </c>
      <c r="U141" s="230">
        <v>9000</v>
      </c>
      <c r="V141" s="231">
        <v>918047.5</v>
      </c>
      <c r="Y141" s="231">
        <v>323677.96000000002</v>
      </c>
      <c r="Z141" s="231">
        <v>61950.18</v>
      </c>
    </row>
    <row r="142" spans="1:26" x14ac:dyDescent="0.2">
      <c r="A142" s="255" t="s">
        <v>1774</v>
      </c>
      <c r="B142" s="229">
        <v>595161.03</v>
      </c>
      <c r="C142" s="229">
        <v>0</v>
      </c>
      <c r="D142" s="229">
        <v>69518.7</v>
      </c>
      <c r="E142" s="255">
        <v>1083000.96</v>
      </c>
      <c r="F142" s="255">
        <v>188601.41</v>
      </c>
      <c r="H142" s="233">
        <v>7062.5</v>
      </c>
      <c r="J142" s="233">
        <v>91969.63</v>
      </c>
      <c r="N142" s="255">
        <v>1034850.95</v>
      </c>
      <c r="Q142" s="230">
        <v>1078662.02</v>
      </c>
      <c r="S142" s="230">
        <v>1057.1300000000001</v>
      </c>
      <c r="T142" s="230">
        <v>714430.5</v>
      </c>
      <c r="U142" s="230">
        <v>13500</v>
      </c>
      <c r="V142" s="231">
        <v>1085106.5</v>
      </c>
      <c r="Y142" s="231">
        <v>540852.39</v>
      </c>
      <c r="Z142" s="231">
        <v>106699.05</v>
      </c>
    </row>
    <row r="143" spans="1:26" x14ac:dyDescent="0.2">
      <c r="A143" s="255" t="s">
        <v>1775</v>
      </c>
      <c r="B143" s="229">
        <v>276436.37</v>
      </c>
      <c r="C143" s="229">
        <v>0</v>
      </c>
      <c r="D143" s="229">
        <v>97452.13</v>
      </c>
      <c r="E143" s="255">
        <v>161611.47</v>
      </c>
      <c r="F143" s="255">
        <v>119567.03999999999</v>
      </c>
      <c r="H143" s="233">
        <v>7062.5</v>
      </c>
      <c r="J143" s="233">
        <v>229.35</v>
      </c>
      <c r="N143" s="255">
        <v>1778360.15</v>
      </c>
      <c r="Q143" s="230">
        <v>1102242.54</v>
      </c>
      <c r="S143" s="230">
        <v>3920.54</v>
      </c>
      <c r="T143" s="230">
        <v>541054.5</v>
      </c>
      <c r="U143" s="230">
        <v>13500</v>
      </c>
      <c r="V143" s="231">
        <v>970852.5</v>
      </c>
      <c r="Y143" s="231">
        <v>567102.37</v>
      </c>
      <c r="Z143" s="231">
        <v>46972.32</v>
      </c>
    </row>
    <row r="144" spans="1:26" x14ac:dyDescent="0.2">
      <c r="A144" s="255" t="s">
        <v>1776</v>
      </c>
      <c r="B144" s="229">
        <v>197815.51</v>
      </c>
      <c r="C144" s="229">
        <v>32300</v>
      </c>
      <c r="D144" s="229">
        <v>31212.35</v>
      </c>
      <c r="E144" s="255">
        <v>339375.73</v>
      </c>
      <c r="F144" s="255">
        <v>28532.48</v>
      </c>
      <c r="H144" s="233">
        <v>7062.5</v>
      </c>
      <c r="J144" s="233">
        <v>137836.53</v>
      </c>
      <c r="M144" s="255">
        <v>-105333.52</v>
      </c>
      <c r="N144" s="255">
        <v>2463401.71</v>
      </c>
      <c r="Q144" s="230">
        <v>715835.95</v>
      </c>
      <c r="S144" s="230">
        <v>537.58000000000004</v>
      </c>
      <c r="T144" s="230">
        <v>575589</v>
      </c>
      <c r="U144" s="230">
        <v>9000</v>
      </c>
      <c r="V144" s="231">
        <v>935283</v>
      </c>
      <c r="Y144" s="231">
        <v>807321.8</v>
      </c>
      <c r="Z144" s="231">
        <v>66122.880000000005</v>
      </c>
    </row>
    <row r="145" spans="1:28" x14ac:dyDescent="0.2">
      <c r="A145" s="255" t="s">
        <v>1777</v>
      </c>
      <c r="B145" s="229">
        <v>349795.45</v>
      </c>
      <c r="C145" s="229">
        <v>0</v>
      </c>
      <c r="D145" s="229">
        <v>171347.45</v>
      </c>
      <c r="E145" s="255">
        <v>49770.86</v>
      </c>
      <c r="F145" s="255">
        <v>81032.44</v>
      </c>
      <c r="H145" s="233">
        <v>20512.5</v>
      </c>
      <c r="J145" s="233">
        <v>493.63</v>
      </c>
      <c r="N145" s="255">
        <v>1748544.54</v>
      </c>
      <c r="Q145" s="230">
        <v>1471566.12</v>
      </c>
      <c r="S145" s="230">
        <v>478.36</v>
      </c>
      <c r="T145" s="230">
        <v>880540.5</v>
      </c>
      <c r="U145" s="230">
        <v>9000</v>
      </c>
      <c r="V145" s="231">
        <v>1338684.5</v>
      </c>
      <c r="Y145" s="231">
        <v>642047.92000000004</v>
      </c>
      <c r="Z145" s="231">
        <v>25876.400000000001</v>
      </c>
    </row>
    <row r="146" spans="1:28" x14ac:dyDescent="0.2">
      <c r="A146" s="255" t="s">
        <v>1778</v>
      </c>
      <c r="B146" s="229">
        <v>372886.22</v>
      </c>
      <c r="C146" s="229">
        <v>0</v>
      </c>
      <c r="D146" s="229">
        <v>192414.27</v>
      </c>
      <c r="E146" s="255">
        <v>1256125.1299999999</v>
      </c>
      <c r="F146" s="255">
        <v>114596.52</v>
      </c>
      <c r="H146" s="233">
        <v>7062.5</v>
      </c>
      <c r="J146" s="233">
        <v>67150.34</v>
      </c>
      <c r="M146" s="255">
        <v>4381.12</v>
      </c>
      <c r="N146" s="255">
        <v>577706.88</v>
      </c>
      <c r="Q146" s="230">
        <v>1334797.78</v>
      </c>
      <c r="S146" s="230">
        <v>857.55</v>
      </c>
      <c r="T146" s="230">
        <v>927975</v>
      </c>
      <c r="U146" s="230">
        <v>13500</v>
      </c>
      <c r="V146" s="231">
        <v>1414532</v>
      </c>
      <c r="Y146" s="231">
        <v>571764.31999999995</v>
      </c>
      <c r="Z146" s="231">
        <v>76778.460000000006</v>
      </c>
    </row>
    <row r="147" spans="1:28" x14ac:dyDescent="0.2">
      <c r="A147" s="255" t="s">
        <v>1779</v>
      </c>
      <c r="B147" s="229">
        <v>660405.12</v>
      </c>
      <c r="C147" s="229">
        <v>0</v>
      </c>
      <c r="D147" s="229">
        <v>107017.39</v>
      </c>
      <c r="E147" s="255">
        <v>80865.149999999994</v>
      </c>
      <c r="F147" s="255">
        <v>149207.18</v>
      </c>
      <c r="H147" s="233">
        <v>7600</v>
      </c>
      <c r="J147" s="233">
        <v>702.82</v>
      </c>
      <c r="N147" s="255">
        <v>3628551.99</v>
      </c>
      <c r="Q147" s="230">
        <v>1435456.8</v>
      </c>
      <c r="S147" s="230">
        <v>890.77</v>
      </c>
      <c r="T147" s="230">
        <v>1086309</v>
      </c>
      <c r="U147" s="230">
        <v>13500</v>
      </c>
      <c r="V147" s="231">
        <v>1553536</v>
      </c>
      <c r="Y147" s="231">
        <v>531705.97</v>
      </c>
      <c r="Z147" s="231">
        <v>31862.52</v>
      </c>
      <c r="AB147" s="231">
        <v>2500</v>
      </c>
    </row>
    <row r="148" spans="1:28" x14ac:dyDescent="0.2">
      <c r="A148" s="255" t="s">
        <v>1780</v>
      </c>
      <c r="B148" s="229">
        <v>611440.51</v>
      </c>
      <c r="C148" s="229">
        <v>0</v>
      </c>
      <c r="D148" s="229">
        <v>163319.47</v>
      </c>
      <c r="E148" s="255">
        <v>269845.5</v>
      </c>
      <c r="F148" s="255">
        <v>59610.86</v>
      </c>
      <c r="H148" s="233">
        <v>7062.5</v>
      </c>
      <c r="J148" s="233">
        <v>39.25</v>
      </c>
      <c r="N148" s="255">
        <v>2252597.11</v>
      </c>
      <c r="Q148" s="230">
        <v>1026487.69</v>
      </c>
      <c r="S148" s="230">
        <v>1003.88</v>
      </c>
      <c r="T148" s="230">
        <v>800436</v>
      </c>
      <c r="U148" s="230">
        <v>18000</v>
      </c>
      <c r="V148" s="231">
        <v>1139910</v>
      </c>
      <c r="Y148" s="231">
        <v>306773.84999999998</v>
      </c>
      <c r="Z148" s="231">
        <v>79169.960000000006</v>
      </c>
    </row>
    <row r="149" spans="1:28" x14ac:dyDescent="0.2">
      <c r="A149" s="255" t="s">
        <v>1781</v>
      </c>
      <c r="B149" s="229">
        <v>182743.05</v>
      </c>
      <c r="C149" s="229">
        <v>10200</v>
      </c>
      <c r="D149" s="229">
        <v>43045.64</v>
      </c>
      <c r="E149" s="255">
        <v>1423404.75</v>
      </c>
      <c r="F149" s="255">
        <v>39804.51</v>
      </c>
      <c r="H149" s="233">
        <v>20462.5</v>
      </c>
      <c r="J149" s="233">
        <v>19.63</v>
      </c>
      <c r="N149" s="255">
        <v>605433.22</v>
      </c>
      <c r="Q149" s="230">
        <v>646802.98</v>
      </c>
      <c r="S149" s="230">
        <v>377.49</v>
      </c>
      <c r="T149" s="230">
        <v>496440</v>
      </c>
      <c r="U149" s="230">
        <v>4500</v>
      </c>
      <c r="V149" s="231">
        <v>719484</v>
      </c>
      <c r="Y149" s="231">
        <v>308368.33</v>
      </c>
      <c r="Z149" s="231">
        <v>77900.639999999999</v>
      </c>
    </row>
    <row r="150" spans="1:28" x14ac:dyDescent="0.2">
      <c r="A150" s="255" t="s">
        <v>1782</v>
      </c>
      <c r="B150" s="229">
        <v>372799.99</v>
      </c>
      <c r="C150" s="229">
        <v>0</v>
      </c>
      <c r="D150" s="229">
        <v>36041.49</v>
      </c>
      <c r="E150" s="255">
        <v>1011381.64</v>
      </c>
      <c r="F150" s="255">
        <v>29073.1</v>
      </c>
      <c r="H150" s="233">
        <v>7062.5</v>
      </c>
      <c r="J150" s="233">
        <v>39.25</v>
      </c>
      <c r="N150" s="255">
        <v>698047.3</v>
      </c>
      <c r="Q150" s="230">
        <v>679035.98</v>
      </c>
      <c r="S150" s="230">
        <v>770.13</v>
      </c>
      <c r="T150" s="230">
        <v>721072.5</v>
      </c>
      <c r="U150" s="230">
        <v>13500</v>
      </c>
      <c r="V150" s="231">
        <v>937417.5</v>
      </c>
      <c r="Y150" s="231">
        <v>338791.2</v>
      </c>
      <c r="Z150" s="231">
        <v>57265.68</v>
      </c>
    </row>
    <row r="151" spans="1:28" x14ac:dyDescent="0.2">
      <c r="A151" s="255" t="s">
        <v>1783</v>
      </c>
      <c r="B151" s="229">
        <v>78647.87</v>
      </c>
      <c r="C151" s="229">
        <v>29000</v>
      </c>
      <c r="D151" s="229">
        <v>59458.09</v>
      </c>
      <c r="E151" s="255">
        <v>1017135.54</v>
      </c>
      <c r="F151" s="255">
        <v>61420</v>
      </c>
      <c r="H151" s="233">
        <v>7062.5</v>
      </c>
      <c r="J151" s="233">
        <v>609.95000000000005</v>
      </c>
      <c r="N151" s="255">
        <v>399608.02</v>
      </c>
      <c r="Q151" s="230">
        <v>653083.93999999994</v>
      </c>
      <c r="T151" s="230">
        <v>267856.34999999998</v>
      </c>
      <c r="U151" s="230">
        <v>9000</v>
      </c>
      <c r="V151" s="231">
        <v>480516.35</v>
      </c>
      <c r="Y151" s="231">
        <v>426407.65</v>
      </c>
      <c r="Z151" s="231">
        <v>68313.36</v>
      </c>
    </row>
    <row r="152" spans="1:28" x14ac:dyDescent="0.2">
      <c r="A152" s="255" t="s">
        <v>1784</v>
      </c>
      <c r="B152" s="229">
        <v>79902.539999999994</v>
      </c>
      <c r="C152" s="229">
        <v>0</v>
      </c>
      <c r="D152" s="229">
        <v>71410.240000000005</v>
      </c>
      <c r="E152" s="255">
        <v>22799.79</v>
      </c>
      <c r="F152" s="255">
        <v>126097.45</v>
      </c>
      <c r="H152" s="233">
        <v>24562.5</v>
      </c>
      <c r="J152" s="233">
        <v>604.76</v>
      </c>
      <c r="N152" s="255">
        <v>1677902.08</v>
      </c>
      <c r="Q152" s="230">
        <v>783355.93</v>
      </c>
      <c r="R152" s="230">
        <v>50000</v>
      </c>
      <c r="S152" s="230">
        <v>465.38</v>
      </c>
      <c r="T152" s="230">
        <v>576912</v>
      </c>
      <c r="U152" s="230">
        <v>13500</v>
      </c>
      <c r="V152" s="231">
        <v>988515</v>
      </c>
      <c r="Y152" s="231">
        <v>387057.06</v>
      </c>
      <c r="Z152" s="231">
        <v>46063.040000000001</v>
      </c>
    </row>
    <row r="153" spans="1:28" x14ac:dyDescent="0.2">
      <c r="A153" s="255" t="s">
        <v>1785</v>
      </c>
      <c r="B153" s="229">
        <v>84317.25</v>
      </c>
      <c r="C153" s="229">
        <v>0</v>
      </c>
      <c r="D153" s="229">
        <v>223244.89</v>
      </c>
      <c r="E153" s="255">
        <v>679276.67</v>
      </c>
      <c r="F153" s="255">
        <v>102486.46</v>
      </c>
      <c r="H153" s="233">
        <v>7650</v>
      </c>
      <c r="J153" s="233">
        <v>774</v>
      </c>
      <c r="N153" s="255">
        <v>511906.95</v>
      </c>
      <c r="Q153" s="230">
        <v>1128643.8999999999</v>
      </c>
      <c r="R153" s="230">
        <v>25000</v>
      </c>
      <c r="S153" s="230">
        <v>271.11</v>
      </c>
      <c r="T153" s="230">
        <v>1023197</v>
      </c>
      <c r="U153" s="230">
        <v>22500</v>
      </c>
      <c r="V153" s="231">
        <v>1367360</v>
      </c>
      <c r="Y153" s="231">
        <v>521481.98</v>
      </c>
      <c r="Z153" s="231">
        <v>60218.879999999997</v>
      </c>
    </row>
    <row r="154" spans="1:28" x14ac:dyDescent="0.2">
      <c r="A154" s="255" t="s">
        <v>1786</v>
      </c>
      <c r="B154" s="229">
        <v>692244.28</v>
      </c>
      <c r="C154" s="229">
        <v>62000</v>
      </c>
      <c r="D154" s="229">
        <v>79256.039999999994</v>
      </c>
      <c r="E154" s="255">
        <v>580239.29</v>
      </c>
      <c r="F154" s="255">
        <v>113282.79</v>
      </c>
      <c r="H154" s="233">
        <v>25362.5</v>
      </c>
      <c r="J154" s="233">
        <v>647.22</v>
      </c>
      <c r="N154" s="255">
        <v>3252587.34</v>
      </c>
      <c r="Q154" s="230">
        <v>1064191.71</v>
      </c>
      <c r="S154" s="230">
        <v>1065.07</v>
      </c>
      <c r="T154" s="230">
        <v>1039137</v>
      </c>
      <c r="U154" s="230">
        <v>22500</v>
      </c>
      <c r="V154" s="231">
        <v>1371367</v>
      </c>
      <c r="Y154" s="231">
        <v>522121.73</v>
      </c>
      <c r="Z154" s="231">
        <v>108271.48</v>
      </c>
    </row>
    <row r="155" spans="1:28" x14ac:dyDescent="0.2">
      <c r="A155" s="255" t="s">
        <v>1831</v>
      </c>
      <c r="B155" s="229">
        <v>430107.98</v>
      </c>
      <c r="C155" s="229">
        <v>0</v>
      </c>
      <c r="D155" s="229">
        <v>92750.97</v>
      </c>
      <c r="E155" s="255">
        <v>1443445.05</v>
      </c>
      <c r="F155" s="255">
        <v>74281.64</v>
      </c>
      <c r="H155" s="233">
        <v>7260</v>
      </c>
      <c r="J155" s="233">
        <v>7668.5</v>
      </c>
      <c r="N155" s="255">
        <v>2705484.32</v>
      </c>
      <c r="Q155" s="230">
        <v>814226.07</v>
      </c>
      <c r="R155" s="230">
        <v>226763</v>
      </c>
      <c r="T155" s="230">
        <v>583149</v>
      </c>
      <c r="U155" s="230">
        <v>9000</v>
      </c>
      <c r="V155" s="231">
        <v>945643</v>
      </c>
      <c r="Y155" s="231">
        <v>577995.56000000006</v>
      </c>
      <c r="Z155" s="231">
        <v>61334.62</v>
      </c>
    </row>
    <row r="156" spans="1:28" x14ac:dyDescent="0.2">
      <c r="A156" s="255" t="s">
        <v>1787</v>
      </c>
      <c r="B156" s="229">
        <v>183945.59</v>
      </c>
      <c r="C156" s="229">
        <v>0</v>
      </c>
      <c r="D156" s="229">
        <v>70289.66</v>
      </c>
      <c r="E156" s="255">
        <v>561501.02</v>
      </c>
      <c r="F156" s="255">
        <v>487980.02</v>
      </c>
      <c r="H156" s="233">
        <v>17707.5</v>
      </c>
      <c r="N156" s="255">
        <v>1733406.94</v>
      </c>
      <c r="Q156" s="230">
        <v>994369.18</v>
      </c>
      <c r="S156" s="230">
        <v>423.44</v>
      </c>
      <c r="T156" s="230">
        <v>1098960</v>
      </c>
      <c r="U156" s="230">
        <v>9000</v>
      </c>
      <c r="V156" s="231">
        <v>1647084</v>
      </c>
      <c r="Y156" s="231">
        <v>444601.47</v>
      </c>
      <c r="Z156" s="231">
        <v>153299.04</v>
      </c>
    </row>
    <row r="157" spans="1:28" x14ac:dyDescent="0.2">
      <c r="A157" s="255" t="s">
        <v>1788</v>
      </c>
      <c r="B157" s="229">
        <v>219766.93</v>
      </c>
      <c r="C157" s="229">
        <v>0</v>
      </c>
      <c r="D157" s="229">
        <v>34644.620000000003</v>
      </c>
      <c r="E157" s="255">
        <v>259100.02</v>
      </c>
      <c r="F157" s="255">
        <v>20364.490000000002</v>
      </c>
      <c r="H157" s="233">
        <v>16387.5</v>
      </c>
      <c r="M157" s="255">
        <v>-0.99</v>
      </c>
      <c r="N157" s="255">
        <v>1890457.72</v>
      </c>
      <c r="Q157" s="230">
        <v>813045.42</v>
      </c>
      <c r="S157" s="230">
        <v>455.78</v>
      </c>
      <c r="T157" s="230">
        <v>361550</v>
      </c>
      <c r="U157" s="230">
        <v>9000</v>
      </c>
      <c r="V157" s="231">
        <v>842698</v>
      </c>
      <c r="Y157" s="231">
        <v>264457.26</v>
      </c>
      <c r="Z157" s="231">
        <v>62829.96</v>
      </c>
      <c r="AB157" s="231">
        <v>32980</v>
      </c>
    </row>
    <row r="158" spans="1:28" x14ac:dyDescent="0.2">
      <c r="A158" s="255" t="s">
        <v>1789</v>
      </c>
      <c r="B158" s="229">
        <v>562499</v>
      </c>
      <c r="C158" s="229">
        <v>0</v>
      </c>
      <c r="D158" s="229">
        <v>69643.64</v>
      </c>
      <c r="E158" s="255">
        <v>2265909.46</v>
      </c>
      <c r="F158" s="255">
        <v>80069.899999999994</v>
      </c>
      <c r="H158" s="233">
        <v>21982.5</v>
      </c>
      <c r="J158" s="233">
        <v>629.96</v>
      </c>
      <c r="M158" s="255">
        <v>-69.16</v>
      </c>
      <c r="N158" s="255">
        <v>715300.29</v>
      </c>
      <c r="Q158" s="230">
        <v>1140324.8999999999</v>
      </c>
      <c r="R158" s="230">
        <v>134350</v>
      </c>
      <c r="S158" s="230">
        <v>1145.6199999999999</v>
      </c>
      <c r="T158" s="230">
        <v>792210</v>
      </c>
      <c r="U158" s="230">
        <v>16500</v>
      </c>
      <c r="V158" s="231">
        <v>1386353</v>
      </c>
      <c r="Y158" s="231">
        <v>535014.37</v>
      </c>
      <c r="Z158" s="231">
        <v>141113.10999999999</v>
      </c>
    </row>
    <row r="159" spans="1:28" x14ac:dyDescent="0.2">
      <c r="A159" s="255" t="s">
        <v>1790</v>
      </c>
      <c r="B159" s="229">
        <v>706953.71</v>
      </c>
      <c r="C159" s="229">
        <v>0</v>
      </c>
      <c r="D159" s="229">
        <v>87621.01</v>
      </c>
      <c r="E159" s="255">
        <v>308807.06</v>
      </c>
      <c r="F159" s="255">
        <v>146953.81</v>
      </c>
      <c r="H159" s="233">
        <v>16462.5</v>
      </c>
      <c r="M159" s="255">
        <v>2.5</v>
      </c>
      <c r="N159" s="255">
        <v>1595931.52</v>
      </c>
      <c r="Q159" s="230">
        <v>1037065.29</v>
      </c>
      <c r="R159" s="230">
        <v>335000</v>
      </c>
      <c r="S159" s="230">
        <v>891.65</v>
      </c>
      <c r="T159" s="230">
        <v>409440</v>
      </c>
      <c r="V159" s="231">
        <v>953992</v>
      </c>
      <c r="Y159" s="231">
        <v>331143.8</v>
      </c>
      <c r="Z159" s="231">
        <v>62343.33</v>
      </c>
      <c r="AB159" s="231">
        <v>13440</v>
      </c>
    </row>
    <row r="160" spans="1:28" x14ac:dyDescent="0.2">
      <c r="A160" s="255" t="s">
        <v>1791</v>
      </c>
      <c r="B160" s="229">
        <v>286445.07</v>
      </c>
      <c r="C160" s="229">
        <v>0</v>
      </c>
      <c r="D160" s="229">
        <v>50440.08</v>
      </c>
      <c r="E160" s="255">
        <v>306825.65000000002</v>
      </c>
      <c r="F160" s="255">
        <v>126994.32</v>
      </c>
      <c r="G160" s="233">
        <v>3500</v>
      </c>
      <c r="H160" s="233">
        <v>59700.5</v>
      </c>
      <c r="N160" s="255">
        <v>2218013.29</v>
      </c>
      <c r="Q160" s="230">
        <v>539315.55000000005</v>
      </c>
      <c r="R160" s="230">
        <v>30000</v>
      </c>
      <c r="S160" s="230">
        <v>172.43</v>
      </c>
      <c r="T160" s="230">
        <v>780709</v>
      </c>
      <c r="V160" s="231">
        <v>1085989</v>
      </c>
      <c r="Y160" s="231">
        <v>181475.16</v>
      </c>
      <c r="Z160" s="231">
        <v>47082.239999999998</v>
      </c>
    </row>
    <row r="161" spans="1:28" x14ac:dyDescent="0.2">
      <c r="A161" s="255" t="s">
        <v>1792</v>
      </c>
      <c r="B161" s="229">
        <v>101353.19</v>
      </c>
      <c r="C161" s="229">
        <v>0</v>
      </c>
      <c r="D161" s="229">
        <v>35701.83</v>
      </c>
      <c r="E161" s="255">
        <v>125442.88</v>
      </c>
      <c r="F161" s="255">
        <v>706595.28</v>
      </c>
      <c r="J161" s="233">
        <v>814.95</v>
      </c>
      <c r="N161" s="255">
        <v>1904185.77</v>
      </c>
      <c r="Q161" s="230">
        <v>650577.19999999995</v>
      </c>
      <c r="R161" s="230">
        <v>20000</v>
      </c>
      <c r="S161" s="230">
        <v>433.25</v>
      </c>
      <c r="T161" s="230">
        <v>1320897</v>
      </c>
      <c r="V161" s="231">
        <v>1821498.77</v>
      </c>
      <c r="Y161" s="231">
        <v>204293.44</v>
      </c>
      <c r="Z161" s="231">
        <v>116687.18</v>
      </c>
    </row>
    <row r="162" spans="1:28" x14ac:dyDescent="0.2">
      <c r="A162" s="255" t="s">
        <v>1793</v>
      </c>
      <c r="B162" s="229">
        <v>227397.45</v>
      </c>
      <c r="C162" s="229">
        <v>0</v>
      </c>
      <c r="D162" s="229">
        <v>16387.11</v>
      </c>
      <c r="E162" s="255">
        <v>390051.2</v>
      </c>
      <c r="F162" s="255">
        <v>730809.5</v>
      </c>
      <c r="J162" s="233">
        <v>6.85</v>
      </c>
      <c r="N162" s="255">
        <v>2050038.21</v>
      </c>
      <c r="Q162" s="230">
        <v>770122.67</v>
      </c>
      <c r="R162" s="230">
        <v>96325</v>
      </c>
      <c r="S162" s="230">
        <v>325.02</v>
      </c>
      <c r="T162" s="230">
        <v>683614.46</v>
      </c>
      <c r="U162" s="230">
        <v>0.38</v>
      </c>
      <c r="V162" s="231">
        <v>1165554.46</v>
      </c>
      <c r="Y162" s="231">
        <v>238575.74</v>
      </c>
      <c r="Z162" s="231">
        <v>116909.94</v>
      </c>
      <c r="AB162" s="231">
        <v>0.38</v>
      </c>
    </row>
    <row r="163" spans="1:28" x14ac:dyDescent="0.2">
      <c r="A163" s="255" t="s">
        <v>1794</v>
      </c>
      <c r="B163" s="229">
        <v>577508.34</v>
      </c>
      <c r="C163" s="229">
        <v>0</v>
      </c>
      <c r="D163" s="229">
        <v>60497.55</v>
      </c>
      <c r="E163" s="255">
        <v>1956313.34</v>
      </c>
      <c r="F163" s="255">
        <v>203947.09</v>
      </c>
      <c r="M163" s="255">
        <v>-54447.14</v>
      </c>
      <c r="N163" s="255">
        <v>345682.71</v>
      </c>
      <c r="Q163" s="230">
        <v>1126685.1000000001</v>
      </c>
      <c r="R163" s="230">
        <v>228400</v>
      </c>
      <c r="S163" s="230">
        <v>714.37</v>
      </c>
      <c r="T163" s="230">
        <v>1041247</v>
      </c>
      <c r="V163" s="231">
        <v>1680867</v>
      </c>
      <c r="Y163" s="231">
        <v>253081.44</v>
      </c>
      <c r="Z163" s="231">
        <v>197198.7</v>
      </c>
    </row>
    <row r="164" spans="1:28" x14ac:dyDescent="0.2">
      <c r="A164" s="255" t="s">
        <v>1795</v>
      </c>
      <c r="B164" s="229">
        <v>1013972.83</v>
      </c>
      <c r="C164" s="229">
        <v>0</v>
      </c>
      <c r="D164" s="229">
        <v>67332.570000000007</v>
      </c>
      <c r="E164" s="255">
        <v>904401.99</v>
      </c>
      <c r="F164" s="255">
        <v>188991.49</v>
      </c>
      <c r="G164" s="233">
        <v>3500</v>
      </c>
      <c r="H164" s="233">
        <v>16665</v>
      </c>
      <c r="J164" s="233">
        <v>56.07</v>
      </c>
      <c r="M164" s="255">
        <v>139669.06</v>
      </c>
      <c r="N164" s="255">
        <v>633085.80000000005</v>
      </c>
      <c r="Q164" s="230">
        <v>576922.47</v>
      </c>
      <c r="R164" s="230">
        <v>135350</v>
      </c>
      <c r="S164" s="230">
        <v>2149</v>
      </c>
      <c r="T164" s="230">
        <v>559740</v>
      </c>
      <c r="U164" s="230">
        <v>9000</v>
      </c>
      <c r="V164" s="231">
        <v>798337</v>
      </c>
      <c r="Y164" s="231">
        <v>331763.42</v>
      </c>
      <c r="Z164" s="231">
        <v>81164.7</v>
      </c>
    </row>
    <row r="165" spans="1:28" x14ac:dyDescent="0.2">
      <c r="A165" s="255" t="s">
        <v>1796</v>
      </c>
      <c r="B165" s="229">
        <v>1045993.65</v>
      </c>
      <c r="C165" s="229">
        <v>0</v>
      </c>
      <c r="D165" s="229">
        <v>38778.370000000003</v>
      </c>
      <c r="E165" s="255">
        <v>95960.11</v>
      </c>
      <c r="F165" s="255">
        <v>225398.82</v>
      </c>
      <c r="H165" s="233">
        <v>63000</v>
      </c>
      <c r="J165" s="233">
        <v>252.06</v>
      </c>
      <c r="K165" s="255">
        <v>47200</v>
      </c>
      <c r="M165" s="255">
        <v>185836.08</v>
      </c>
      <c r="N165" s="255">
        <v>1315994.6399999999</v>
      </c>
      <c r="Q165" s="230">
        <v>632615.99</v>
      </c>
      <c r="R165" s="230">
        <v>34077</v>
      </c>
      <c r="S165" s="230">
        <v>2234.4299999999998</v>
      </c>
      <c r="T165" s="230">
        <v>667440</v>
      </c>
      <c r="U165" s="230">
        <v>21750</v>
      </c>
      <c r="V165" s="231">
        <v>989505</v>
      </c>
      <c r="Y165" s="231">
        <v>327338.49</v>
      </c>
      <c r="Z165" s="231">
        <v>28721.64</v>
      </c>
    </row>
    <row r="166" spans="1:28" x14ac:dyDescent="0.2">
      <c r="A166" s="255" t="s">
        <v>1797</v>
      </c>
      <c r="B166" s="229">
        <v>598304.34</v>
      </c>
      <c r="C166" s="229">
        <v>0</v>
      </c>
      <c r="D166" s="229">
        <v>48420.24</v>
      </c>
      <c r="E166" s="255">
        <v>122402.88</v>
      </c>
      <c r="F166" s="255">
        <v>543960.24</v>
      </c>
      <c r="G166" s="233">
        <v>4000</v>
      </c>
      <c r="J166" s="233">
        <v>0</v>
      </c>
      <c r="M166" s="255">
        <v>209163.98</v>
      </c>
      <c r="N166" s="255">
        <v>1954472.19</v>
      </c>
      <c r="Q166" s="230">
        <v>786094.73</v>
      </c>
      <c r="R166" s="230">
        <v>195000</v>
      </c>
      <c r="S166" s="230">
        <v>1413.26</v>
      </c>
      <c r="T166" s="230">
        <v>844520</v>
      </c>
      <c r="U166" s="230">
        <v>11400</v>
      </c>
      <c r="V166" s="231">
        <v>1209725</v>
      </c>
      <c r="Y166" s="231">
        <v>376564.55</v>
      </c>
      <c r="Z166" s="231">
        <v>97988.82</v>
      </c>
    </row>
    <row r="167" spans="1:28" x14ac:dyDescent="0.2">
      <c r="A167" s="255" t="s">
        <v>1798</v>
      </c>
      <c r="B167" s="229">
        <v>781848.23</v>
      </c>
      <c r="C167" s="229">
        <v>0</v>
      </c>
      <c r="D167" s="229">
        <v>35038.269999999997</v>
      </c>
      <c r="E167" s="255">
        <v>512034</v>
      </c>
      <c r="F167" s="255">
        <v>78283.69</v>
      </c>
      <c r="G167" s="233">
        <v>21145</v>
      </c>
      <c r="H167" s="233">
        <v>22374.5</v>
      </c>
      <c r="J167" s="233">
        <v>354.19</v>
      </c>
      <c r="M167" s="255">
        <v>128918.68</v>
      </c>
      <c r="N167" s="255">
        <v>1659140.58</v>
      </c>
      <c r="Q167" s="230">
        <v>600320.51</v>
      </c>
      <c r="R167" s="230">
        <v>232000</v>
      </c>
      <c r="S167" s="230">
        <v>1475.62</v>
      </c>
      <c r="T167" s="230">
        <v>1062180</v>
      </c>
      <c r="U167" s="230">
        <v>22000</v>
      </c>
      <c r="V167" s="231">
        <v>1274665</v>
      </c>
      <c r="Y167" s="231">
        <v>461881.03</v>
      </c>
      <c r="Z167" s="231">
        <v>69631.62</v>
      </c>
    </row>
    <row r="168" spans="1:28" x14ac:dyDescent="0.2">
      <c r="A168" s="255" t="s">
        <v>1799</v>
      </c>
      <c r="B168" s="229">
        <v>445840.98</v>
      </c>
      <c r="C168" s="229">
        <v>0</v>
      </c>
      <c r="D168" s="229">
        <v>28303.94</v>
      </c>
      <c r="E168" s="255">
        <v>464448.38</v>
      </c>
      <c r="F168" s="255">
        <v>122930.24000000001</v>
      </c>
      <c r="G168" s="233">
        <v>9200</v>
      </c>
      <c r="H168" s="233">
        <v>36637.5</v>
      </c>
      <c r="J168" s="233">
        <v>193.46</v>
      </c>
      <c r="M168" s="255">
        <v>186095.32</v>
      </c>
      <c r="N168" s="255">
        <v>3430123.36</v>
      </c>
      <c r="Q168" s="230">
        <v>727336.84</v>
      </c>
      <c r="R168" s="230">
        <v>154000</v>
      </c>
      <c r="T168" s="230">
        <v>1408560</v>
      </c>
      <c r="U168" s="230">
        <v>16450</v>
      </c>
      <c r="V168" s="231">
        <v>1786975</v>
      </c>
      <c r="Y168" s="231">
        <v>606795.5</v>
      </c>
      <c r="Z168" s="231">
        <v>110652.9</v>
      </c>
    </row>
    <row r="169" spans="1:28" x14ac:dyDescent="0.2">
      <c r="A169" s="255" t="s">
        <v>1800</v>
      </c>
      <c r="B169" s="229">
        <v>577627.79</v>
      </c>
      <c r="C169" s="229">
        <v>0</v>
      </c>
      <c r="D169" s="229">
        <v>71422.09</v>
      </c>
      <c r="E169" s="255">
        <v>3736982.22</v>
      </c>
      <c r="F169" s="255">
        <v>113299.53</v>
      </c>
      <c r="J169" s="233">
        <v>1197.42</v>
      </c>
      <c r="M169" s="255">
        <v>20.37</v>
      </c>
      <c r="N169" s="255">
        <v>2074034.47</v>
      </c>
      <c r="Q169" s="230">
        <v>826923.01</v>
      </c>
      <c r="S169" s="230">
        <v>878.68</v>
      </c>
      <c r="T169" s="230">
        <v>442940</v>
      </c>
      <c r="V169" s="231">
        <v>875108</v>
      </c>
      <c r="Y169" s="231">
        <v>290638.92</v>
      </c>
      <c r="Z169" s="231">
        <v>5466.3</v>
      </c>
    </row>
    <row r="170" spans="1:28" x14ac:dyDescent="0.2">
      <c r="A170" s="255" t="s">
        <v>1801</v>
      </c>
      <c r="B170" s="229">
        <v>735823.08</v>
      </c>
      <c r="C170" s="229">
        <v>0</v>
      </c>
      <c r="D170" s="229">
        <v>94892.39</v>
      </c>
      <c r="E170" s="255">
        <v>213586.05</v>
      </c>
      <c r="F170" s="255">
        <v>51936.79</v>
      </c>
      <c r="J170" s="233">
        <v>140773.03</v>
      </c>
      <c r="M170" s="255">
        <v>7.19</v>
      </c>
      <c r="N170" s="255">
        <v>2188176.4900000002</v>
      </c>
      <c r="Q170" s="230">
        <v>1141169.5900000001</v>
      </c>
      <c r="R170" s="230">
        <v>16500</v>
      </c>
      <c r="S170" s="230">
        <v>1051.31</v>
      </c>
      <c r="T170" s="230">
        <v>738861</v>
      </c>
      <c r="V170" s="231">
        <v>1281477.99</v>
      </c>
      <c r="Y170" s="231">
        <v>484489.6</v>
      </c>
      <c r="Z170" s="231">
        <v>53494.11</v>
      </c>
    </row>
    <row r="171" spans="1:28" x14ac:dyDescent="0.2">
      <c r="A171" s="255" t="s">
        <v>1802</v>
      </c>
      <c r="B171" s="229">
        <v>579339.59</v>
      </c>
      <c r="C171" s="229">
        <v>0</v>
      </c>
      <c r="D171" s="229">
        <v>111450.95</v>
      </c>
      <c r="E171" s="255">
        <v>461048.06</v>
      </c>
      <c r="F171" s="255">
        <v>659233.44999999995</v>
      </c>
      <c r="J171" s="233">
        <v>4468</v>
      </c>
      <c r="M171" s="255">
        <v>13075</v>
      </c>
      <c r="N171" s="255">
        <v>1890317.34</v>
      </c>
      <c r="Q171" s="230">
        <v>848913.36</v>
      </c>
      <c r="R171" s="230">
        <v>9000</v>
      </c>
      <c r="S171" s="230">
        <v>1864.85</v>
      </c>
      <c r="T171" s="230">
        <v>686640</v>
      </c>
      <c r="V171" s="231">
        <v>1021927</v>
      </c>
      <c r="Y171" s="231">
        <v>402148.09</v>
      </c>
      <c r="Z171" s="231">
        <v>56105.07</v>
      </c>
    </row>
    <row r="172" spans="1:28" x14ac:dyDescent="0.2">
      <c r="A172" s="255" t="s">
        <v>1803</v>
      </c>
      <c r="B172" s="229">
        <v>696725.42</v>
      </c>
      <c r="C172" s="229">
        <v>0</v>
      </c>
      <c r="D172" s="229">
        <v>45056.44</v>
      </c>
      <c r="E172" s="255">
        <v>298158.95</v>
      </c>
      <c r="F172" s="255">
        <v>189692.83</v>
      </c>
      <c r="J172" s="233">
        <v>183950.8</v>
      </c>
      <c r="N172" s="255">
        <v>2400624.13</v>
      </c>
      <c r="Q172" s="230">
        <v>860761.27</v>
      </c>
      <c r="S172" s="230">
        <v>993.41</v>
      </c>
      <c r="T172" s="230">
        <v>1087760</v>
      </c>
      <c r="V172" s="231">
        <v>1460415.75</v>
      </c>
      <c r="W172" s="231">
        <v>7500</v>
      </c>
      <c r="Y172" s="231">
        <v>358068.28</v>
      </c>
      <c r="Z172" s="231">
        <v>98043.78</v>
      </c>
    </row>
    <row r="173" spans="1:28" x14ac:dyDescent="0.2">
      <c r="A173" s="255" t="s">
        <v>1804</v>
      </c>
      <c r="B173" s="229">
        <v>1246621.79</v>
      </c>
      <c r="C173" s="229">
        <v>0</v>
      </c>
      <c r="D173" s="229">
        <v>32682.75</v>
      </c>
      <c r="E173" s="255">
        <v>672451</v>
      </c>
      <c r="F173" s="255">
        <v>501240.89</v>
      </c>
      <c r="J173" s="233">
        <v>214.98</v>
      </c>
      <c r="M173" s="255">
        <v>-7.79</v>
      </c>
      <c r="N173" s="255">
        <v>1658240.02</v>
      </c>
      <c r="Q173" s="230">
        <v>1282101.96</v>
      </c>
      <c r="R173" s="230">
        <v>130800</v>
      </c>
      <c r="S173" s="230">
        <v>1669.14</v>
      </c>
      <c r="T173" s="230">
        <v>654240</v>
      </c>
      <c r="V173" s="231">
        <v>1262878</v>
      </c>
      <c r="Y173" s="231">
        <v>429242.06</v>
      </c>
      <c r="Z173" s="231">
        <v>85126.74</v>
      </c>
    </row>
    <row r="174" spans="1:28" x14ac:dyDescent="0.2">
      <c r="A174" s="253" t="s">
        <v>1805</v>
      </c>
      <c r="B174" s="229">
        <v>588078.72</v>
      </c>
      <c r="C174" s="229">
        <v>0</v>
      </c>
      <c r="D174" s="229">
        <v>108983.79</v>
      </c>
      <c r="E174" s="255">
        <v>358443.5</v>
      </c>
      <c r="F174" s="255">
        <v>104766.08</v>
      </c>
      <c r="J174" s="233">
        <v>357</v>
      </c>
      <c r="M174" s="255">
        <v>-15600</v>
      </c>
      <c r="N174" s="255">
        <v>2400624.13</v>
      </c>
      <c r="Q174" s="230">
        <v>1285311.29</v>
      </c>
      <c r="R174" s="230">
        <v>44300</v>
      </c>
      <c r="S174" s="230">
        <v>693.93</v>
      </c>
      <c r="T174" s="230">
        <v>642140</v>
      </c>
      <c r="V174" s="231">
        <v>1272625.92</v>
      </c>
      <c r="Y174" s="231">
        <v>527404.34</v>
      </c>
      <c r="Z174" s="231">
        <v>55151.34</v>
      </c>
    </row>
    <row r="175" spans="1:28" x14ac:dyDescent="0.2">
      <c r="A175" s="255" t="s">
        <v>1806</v>
      </c>
      <c r="B175" s="229">
        <v>943586.12</v>
      </c>
      <c r="C175" s="229">
        <v>0</v>
      </c>
      <c r="D175" s="229">
        <v>17608.86</v>
      </c>
      <c r="E175" s="255">
        <v>131557.87</v>
      </c>
      <c r="F175" s="255">
        <v>89597.59</v>
      </c>
      <c r="J175" s="233">
        <v>755.76</v>
      </c>
      <c r="N175" s="255">
        <v>1908740.29</v>
      </c>
      <c r="Q175" s="230">
        <v>1333364.54</v>
      </c>
      <c r="S175" s="230">
        <v>27.55</v>
      </c>
      <c r="T175" s="230">
        <v>862490</v>
      </c>
      <c r="V175" s="231">
        <v>1306190</v>
      </c>
      <c r="Y175" s="231">
        <v>450159.53</v>
      </c>
      <c r="Z175" s="231">
        <v>48162.09</v>
      </c>
    </row>
    <row r="176" spans="1:28" x14ac:dyDescent="0.2">
      <c r="A176" s="255" t="s">
        <v>1807</v>
      </c>
      <c r="B176" s="229">
        <v>957274.01</v>
      </c>
      <c r="C176" s="229">
        <v>0</v>
      </c>
      <c r="D176" s="229">
        <v>35830.480000000003</v>
      </c>
      <c r="E176" s="255">
        <v>462910.73</v>
      </c>
      <c r="F176" s="255">
        <v>163816.54999999999</v>
      </c>
      <c r="J176" s="233">
        <v>46.83</v>
      </c>
      <c r="N176" s="255">
        <v>2036218.61</v>
      </c>
      <c r="Q176" s="230">
        <v>1338677.56</v>
      </c>
      <c r="R176" s="230">
        <v>80000</v>
      </c>
      <c r="S176" s="230">
        <v>1347.47</v>
      </c>
      <c r="T176" s="230">
        <v>808860</v>
      </c>
      <c r="V176" s="231">
        <v>1400660</v>
      </c>
      <c r="Y176" s="231">
        <v>388933.44</v>
      </c>
      <c r="Z176" s="231">
        <v>107661.18</v>
      </c>
    </row>
    <row r="177" spans="1:26" x14ac:dyDescent="0.2">
      <c r="A177" s="255" t="s">
        <v>1808</v>
      </c>
      <c r="B177" s="229">
        <v>815251.23</v>
      </c>
      <c r="C177" s="229">
        <v>0</v>
      </c>
      <c r="D177" s="229">
        <v>14945.36</v>
      </c>
      <c r="E177" s="255">
        <v>64359.54</v>
      </c>
      <c r="F177" s="255">
        <v>161310.68</v>
      </c>
      <c r="J177" s="233">
        <v>37.380000000000003</v>
      </c>
      <c r="N177" s="255">
        <v>2581996.2400000002</v>
      </c>
      <c r="Q177" s="230">
        <v>838119.25</v>
      </c>
      <c r="R177" s="230">
        <v>70135</v>
      </c>
      <c r="S177" s="230">
        <v>1129.03</v>
      </c>
      <c r="T177" s="230">
        <v>510370</v>
      </c>
      <c r="V177" s="231">
        <v>800950</v>
      </c>
      <c r="Y177" s="231">
        <v>232052.28</v>
      </c>
      <c r="Z177" s="231">
        <v>108604.41</v>
      </c>
    </row>
    <row r="178" spans="1:26" x14ac:dyDescent="0.2">
      <c r="A178" s="255" t="s">
        <v>1809</v>
      </c>
      <c r="B178" s="229">
        <v>864412.27</v>
      </c>
      <c r="C178" s="229">
        <v>0</v>
      </c>
      <c r="D178" s="229">
        <v>14335.78</v>
      </c>
      <c r="E178" s="255">
        <v>185362.35</v>
      </c>
      <c r="F178" s="255">
        <v>154921.42000000001</v>
      </c>
      <c r="J178" s="233">
        <v>65.42</v>
      </c>
      <c r="N178" s="255">
        <v>1442473.15</v>
      </c>
      <c r="Q178" s="230">
        <v>1149323.3</v>
      </c>
      <c r="R178" s="230">
        <v>133539</v>
      </c>
      <c r="S178" s="230">
        <v>921.23</v>
      </c>
      <c r="T178" s="230">
        <v>670810</v>
      </c>
      <c r="U178" s="230">
        <v>5608</v>
      </c>
      <c r="V178" s="231">
        <v>953890</v>
      </c>
      <c r="Y178" s="231">
        <v>315321.44</v>
      </c>
      <c r="Z178" s="231">
        <v>95422.8</v>
      </c>
    </row>
    <row r="179" spans="1:26" x14ac:dyDescent="0.2">
      <c r="A179" s="255" t="s">
        <v>1810</v>
      </c>
      <c r="B179" s="229">
        <v>965963.95</v>
      </c>
      <c r="C179" s="229">
        <v>0</v>
      </c>
      <c r="D179" s="229">
        <v>7892.7</v>
      </c>
      <c r="E179" s="255">
        <v>246063.68</v>
      </c>
      <c r="F179" s="255">
        <v>113469.92</v>
      </c>
      <c r="J179" s="233">
        <v>0</v>
      </c>
      <c r="N179" s="255">
        <v>1708773.29</v>
      </c>
      <c r="Q179" s="230">
        <v>727515.32</v>
      </c>
      <c r="R179" s="230">
        <v>113000</v>
      </c>
      <c r="T179" s="230">
        <v>585340</v>
      </c>
      <c r="V179" s="231">
        <v>797230</v>
      </c>
      <c r="Y179" s="231">
        <v>267486.09999999998</v>
      </c>
      <c r="Z179" s="231">
        <v>82136.289999999994</v>
      </c>
    </row>
    <row r="180" spans="1:26" x14ac:dyDescent="0.2">
      <c r="A180" s="255" t="s">
        <v>1811</v>
      </c>
      <c r="B180" s="229">
        <v>729113.9</v>
      </c>
      <c r="C180" s="229">
        <v>0</v>
      </c>
      <c r="D180" s="229">
        <v>25214.21</v>
      </c>
      <c r="E180" s="255">
        <v>26583.57</v>
      </c>
      <c r="F180" s="255">
        <v>59064.01</v>
      </c>
      <c r="J180" s="233">
        <v>519.91999999999996</v>
      </c>
      <c r="M180" s="255">
        <v>-4</v>
      </c>
      <c r="N180" s="255">
        <v>1572242.02</v>
      </c>
      <c r="Q180" s="230">
        <v>868215.83</v>
      </c>
      <c r="R180" s="230">
        <v>208913</v>
      </c>
      <c r="S180" s="230">
        <v>1151.17</v>
      </c>
      <c r="T180" s="230">
        <v>591510</v>
      </c>
      <c r="V180" s="231">
        <v>903110</v>
      </c>
      <c r="Y180" s="231">
        <v>333369.14</v>
      </c>
      <c r="Z180" s="231">
        <v>31273.200000000001</v>
      </c>
    </row>
    <row r="181" spans="1:26" x14ac:dyDescent="0.2">
      <c r="A181" s="255" t="s">
        <v>1812</v>
      </c>
      <c r="B181" s="229">
        <v>720487.82</v>
      </c>
      <c r="C181" s="229">
        <v>0</v>
      </c>
      <c r="D181" s="229">
        <v>16664.599999999999</v>
      </c>
      <c r="E181" s="255">
        <v>92778.44</v>
      </c>
      <c r="F181" s="255">
        <v>127835.24</v>
      </c>
      <c r="J181" s="233">
        <v>282.48</v>
      </c>
      <c r="N181" s="255">
        <v>1286359.3700000001</v>
      </c>
      <c r="Q181" s="230">
        <v>1261415.97</v>
      </c>
      <c r="R181" s="230">
        <v>55540</v>
      </c>
      <c r="S181" s="230">
        <v>280.5</v>
      </c>
      <c r="T181" s="230">
        <v>640719</v>
      </c>
      <c r="V181" s="231">
        <v>1030479</v>
      </c>
      <c r="Y181" s="231">
        <v>353762.33</v>
      </c>
      <c r="Z181" s="231">
        <v>42985.16</v>
      </c>
    </row>
    <row r="182" spans="1:26" x14ac:dyDescent="0.2">
      <c r="A182" s="255" t="s">
        <v>1813</v>
      </c>
      <c r="B182" s="229">
        <v>519422.3</v>
      </c>
      <c r="C182" s="229">
        <v>21454.880000000001</v>
      </c>
      <c r="D182" s="229">
        <v>58862.09</v>
      </c>
      <c r="E182" s="255">
        <v>241998.29</v>
      </c>
      <c r="F182" s="255">
        <v>83459.72</v>
      </c>
      <c r="G182" s="233">
        <v>68429.47</v>
      </c>
      <c r="H182" s="233">
        <v>8575.43</v>
      </c>
      <c r="I182" s="233">
        <v>1107</v>
      </c>
      <c r="N182" s="255">
        <v>1621669.25</v>
      </c>
      <c r="Q182" s="230">
        <v>518086.66</v>
      </c>
      <c r="S182" s="230">
        <v>1057.18</v>
      </c>
      <c r="T182" s="230">
        <v>257140</v>
      </c>
      <c r="U182" s="230">
        <v>106695.8</v>
      </c>
      <c r="V182" s="231">
        <v>616936.5</v>
      </c>
      <c r="Y182" s="231">
        <v>162076.42000000001</v>
      </c>
      <c r="Z182" s="231">
        <v>33569.870000000003</v>
      </c>
    </row>
    <row r="183" spans="1:26" x14ac:dyDescent="0.2">
      <c r="A183" s="255" t="s">
        <v>1814</v>
      </c>
      <c r="B183" s="229">
        <v>189465.27</v>
      </c>
      <c r="C183" s="229">
        <v>0</v>
      </c>
      <c r="D183" s="229">
        <v>69016.7</v>
      </c>
      <c r="E183" s="255">
        <v>315863.84999999998</v>
      </c>
      <c r="F183" s="255">
        <v>215527.19</v>
      </c>
      <c r="G183" s="233">
        <v>32685</v>
      </c>
      <c r="N183" s="255">
        <v>2143817.25</v>
      </c>
      <c r="Q183" s="230">
        <v>608263.12</v>
      </c>
      <c r="S183" s="230">
        <v>386.7</v>
      </c>
      <c r="T183" s="230">
        <v>735380</v>
      </c>
      <c r="U183" s="230">
        <v>110607.08</v>
      </c>
      <c r="V183" s="231">
        <v>949690</v>
      </c>
      <c r="Y183" s="231">
        <v>375721.85</v>
      </c>
      <c r="Z183" s="231">
        <v>65848.23</v>
      </c>
    </row>
    <row r="184" spans="1:26" x14ac:dyDescent="0.2">
      <c r="A184" s="255" t="s">
        <v>1815</v>
      </c>
      <c r="B184" s="229">
        <v>535302.79</v>
      </c>
      <c r="C184" s="229">
        <v>51678</v>
      </c>
      <c r="D184" s="229">
        <v>24482.48</v>
      </c>
      <c r="E184" s="255">
        <v>2291579.81</v>
      </c>
      <c r="F184" s="255">
        <v>170074.19</v>
      </c>
      <c r="G184" s="233">
        <v>16525</v>
      </c>
      <c r="N184" s="255">
        <v>309335.96999999997</v>
      </c>
      <c r="Q184" s="230">
        <v>407413.88</v>
      </c>
      <c r="S184" s="230">
        <v>972.22</v>
      </c>
      <c r="T184" s="230">
        <v>549780</v>
      </c>
      <c r="U184" s="230">
        <v>70412.06</v>
      </c>
      <c r="V184" s="231">
        <v>692320</v>
      </c>
      <c r="Y184" s="231">
        <v>202901.6</v>
      </c>
      <c r="Z184" s="231">
        <v>88998.97</v>
      </c>
    </row>
    <row r="185" spans="1:26" x14ac:dyDescent="0.2">
      <c r="A185" s="255" t="s">
        <v>1816</v>
      </c>
      <c r="B185" s="229">
        <v>174356.35</v>
      </c>
      <c r="C185" s="229">
        <v>31487.41</v>
      </c>
      <c r="D185" s="229">
        <v>37264.71</v>
      </c>
      <c r="E185" s="255">
        <v>95569.89</v>
      </c>
      <c r="F185" s="255">
        <v>57532.88</v>
      </c>
      <c r="G185" s="233">
        <v>12300</v>
      </c>
      <c r="H185" s="233">
        <v>71737</v>
      </c>
      <c r="J185" s="233">
        <v>290</v>
      </c>
      <c r="N185" s="255">
        <v>1558084.6</v>
      </c>
      <c r="Q185" s="230">
        <v>459918.67</v>
      </c>
      <c r="S185" s="230">
        <v>376.07</v>
      </c>
      <c r="T185" s="230">
        <v>449850</v>
      </c>
      <c r="U185" s="230">
        <v>54056.38</v>
      </c>
      <c r="V185" s="231">
        <v>717630</v>
      </c>
      <c r="Y185" s="231">
        <v>225097.2</v>
      </c>
      <c r="Z185" s="231">
        <v>23925.06</v>
      </c>
    </row>
    <row r="186" spans="1:26" x14ac:dyDescent="0.2">
      <c r="A186" s="255" t="s">
        <v>1817</v>
      </c>
      <c r="B186" s="229">
        <v>398865.4</v>
      </c>
      <c r="C186" s="229">
        <v>8434.15</v>
      </c>
      <c r="D186" s="229">
        <v>24076.62</v>
      </c>
      <c r="E186" s="255">
        <v>385421.07</v>
      </c>
      <c r="F186" s="255">
        <v>190950.97</v>
      </c>
      <c r="G186" s="233">
        <v>300</v>
      </c>
      <c r="M186" s="255">
        <v>-5507.15</v>
      </c>
      <c r="N186" s="255">
        <v>1939631.19</v>
      </c>
      <c r="Q186" s="230">
        <v>786507.82</v>
      </c>
      <c r="S186" s="230">
        <v>780.27</v>
      </c>
      <c r="T186" s="230">
        <v>588060</v>
      </c>
      <c r="U186" s="230">
        <v>181256.58</v>
      </c>
      <c r="V186" s="231">
        <v>1045562</v>
      </c>
      <c r="Y186" s="231">
        <v>365098.17</v>
      </c>
      <c r="Z186" s="231">
        <v>62495.67</v>
      </c>
    </row>
    <row r="187" spans="1:26" x14ac:dyDescent="0.2">
      <c r="A187" s="255" t="s">
        <v>1818</v>
      </c>
      <c r="B187" s="229">
        <v>722061.99</v>
      </c>
      <c r="C187" s="229">
        <v>51155.35</v>
      </c>
      <c r="D187" s="229">
        <v>105715.01</v>
      </c>
      <c r="E187" s="255">
        <v>118717.68</v>
      </c>
      <c r="F187" s="255">
        <v>65204.72</v>
      </c>
      <c r="G187" s="233">
        <v>18250</v>
      </c>
      <c r="H187" s="233">
        <v>6142.5</v>
      </c>
      <c r="M187" s="255">
        <v>-10487.98</v>
      </c>
      <c r="N187" s="255">
        <v>2258666.42</v>
      </c>
      <c r="Q187" s="230">
        <v>891084.23</v>
      </c>
      <c r="S187" s="230">
        <v>1341.91</v>
      </c>
      <c r="T187" s="230">
        <v>2556730</v>
      </c>
      <c r="U187" s="230">
        <v>187983.51</v>
      </c>
      <c r="V187" s="231">
        <v>2980224</v>
      </c>
      <c r="Y187" s="231">
        <v>515786.57</v>
      </c>
      <c r="Z187" s="231">
        <v>49694.96</v>
      </c>
    </row>
    <row r="188" spans="1:26" x14ac:dyDescent="0.2">
      <c r="A188" s="255" t="s">
        <v>1819</v>
      </c>
      <c r="B188" s="229">
        <v>164913.91</v>
      </c>
      <c r="C188" s="229">
        <v>37880.46</v>
      </c>
      <c r="D188" s="229">
        <v>49557.32</v>
      </c>
      <c r="E188" s="255">
        <v>-49685.16</v>
      </c>
      <c r="F188" s="255">
        <v>610909.52</v>
      </c>
      <c r="G188" s="233">
        <v>20622</v>
      </c>
      <c r="H188" s="233">
        <v>35720</v>
      </c>
      <c r="N188" s="255">
        <v>3335566.08</v>
      </c>
      <c r="Q188" s="230">
        <v>354856.14</v>
      </c>
      <c r="S188" s="230">
        <v>319.82</v>
      </c>
      <c r="T188" s="230">
        <v>395940</v>
      </c>
      <c r="U188" s="230">
        <v>30153.26</v>
      </c>
      <c r="V188" s="231">
        <v>525475</v>
      </c>
      <c r="Y188" s="231">
        <v>194170.56</v>
      </c>
      <c r="Z188" s="231">
        <v>88782.32</v>
      </c>
    </row>
    <row r="189" spans="1:26" x14ac:dyDescent="0.2">
      <c r="A189" s="255" t="s">
        <v>1820</v>
      </c>
      <c r="B189" s="229">
        <v>528097.5</v>
      </c>
      <c r="C189" s="229">
        <v>0</v>
      </c>
      <c r="D189" s="229">
        <v>27753.77</v>
      </c>
      <c r="E189" s="255">
        <v>230491.2</v>
      </c>
      <c r="F189" s="255">
        <v>48473.91</v>
      </c>
      <c r="G189" s="233">
        <v>19670.77</v>
      </c>
      <c r="H189" s="233">
        <v>64329.75</v>
      </c>
      <c r="N189" s="255">
        <v>1980732.96</v>
      </c>
      <c r="Q189" s="230">
        <v>755198.47</v>
      </c>
      <c r="R189" s="230">
        <v>32650</v>
      </c>
      <c r="S189" s="230">
        <v>1056.6400000000001</v>
      </c>
      <c r="T189" s="230">
        <v>471800</v>
      </c>
      <c r="U189" s="230">
        <v>167681.46</v>
      </c>
      <c r="V189" s="231">
        <v>951544</v>
      </c>
      <c r="Y189" s="231">
        <v>318186.59999999998</v>
      </c>
      <c r="Z189" s="231">
        <v>79335.67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A16" zoomScale="93" zoomScaleNormal="93" workbookViewId="0">
      <selection activeCell="E37" sqref="E37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67" bestFit="1" customWidth="1"/>
    <col min="4" max="4" width="25.125" style="68" customWidth="1"/>
    <col min="5" max="5" width="39.125" style="255" bestFit="1" customWidth="1"/>
    <col min="6" max="6" width="31.875" style="229" bestFit="1" customWidth="1"/>
    <col min="7" max="7" width="31" style="229" bestFit="1" customWidth="1"/>
    <col min="8" max="8" width="22.75" style="229" bestFit="1" customWidth="1"/>
    <col min="9" max="9" width="22.5" style="255" bestFit="1" customWidth="1"/>
    <col min="10" max="10" width="17" style="255" bestFit="1" customWidth="1"/>
    <col min="11" max="11" width="14.625" style="233" bestFit="1" customWidth="1"/>
    <col min="12" max="12" width="16.625" style="233" bestFit="1" customWidth="1"/>
    <col min="13" max="13" width="18.875" style="233" bestFit="1" customWidth="1"/>
    <col min="14" max="14" width="18.125" style="233" bestFit="1" customWidth="1"/>
    <col min="15" max="15" width="20.125" style="255" bestFit="1" customWidth="1"/>
    <col min="16" max="16" width="26.5" style="255" bestFit="1" customWidth="1"/>
    <col min="17" max="17" width="26.625" style="255" bestFit="1" customWidth="1"/>
    <col min="18" max="18" width="17" style="255" bestFit="1" customWidth="1"/>
    <col min="19" max="25" width="20.125" style="230" customWidth="1"/>
    <col min="26" max="26" width="25.5" style="231" bestFit="1" customWidth="1"/>
    <col min="27" max="27" width="23.875" style="231" bestFit="1" customWidth="1"/>
    <col min="28" max="28" width="41" style="231" bestFit="1" customWidth="1"/>
    <col min="29" max="29" width="29.625" style="231" bestFit="1" customWidth="1"/>
    <col min="30" max="30" width="31.875" style="231" bestFit="1" customWidth="1"/>
    <col min="31" max="31" width="34.25" style="231" bestFit="1" customWidth="1"/>
    <col min="32" max="32" width="33.125" style="231" bestFit="1" customWidth="1"/>
    <col min="33" max="33" width="20.125" style="76" customWidth="1"/>
    <col min="34" max="34" width="15.5" style="30" bestFit="1" customWidth="1"/>
    <col min="35" max="35" width="14.125" style="25" bestFit="1" customWidth="1"/>
    <col min="36" max="36" width="15.125" style="34" bestFit="1" customWidth="1"/>
    <col min="37" max="37" width="15.125" style="35" bestFit="1" customWidth="1"/>
    <col min="38" max="38" width="16.75" style="26" bestFit="1" customWidth="1"/>
    <col min="39" max="16384" width="9" style="1"/>
  </cols>
  <sheetData>
    <row r="1" spans="3:38" x14ac:dyDescent="0.2">
      <c r="E1" s="255" t="s">
        <v>1433</v>
      </c>
      <c r="F1" s="229" t="s">
        <v>1434</v>
      </c>
      <c r="G1" s="229" t="s">
        <v>1435</v>
      </c>
      <c r="H1" s="229" t="s">
        <v>1436</v>
      </c>
      <c r="I1" s="255" t="s">
        <v>1438</v>
      </c>
      <c r="J1" s="255" t="s">
        <v>1439</v>
      </c>
      <c r="K1" s="233" t="s">
        <v>1442</v>
      </c>
      <c r="L1" s="233" t="s">
        <v>1443</v>
      </c>
      <c r="M1" s="233" t="s">
        <v>1444</v>
      </c>
      <c r="N1" s="233" t="s">
        <v>1445</v>
      </c>
      <c r="O1" s="255" t="s">
        <v>1446</v>
      </c>
      <c r="P1" s="255" t="s">
        <v>1447</v>
      </c>
      <c r="Q1" s="255" t="s">
        <v>1448</v>
      </c>
      <c r="R1" s="255" t="s">
        <v>1449</v>
      </c>
      <c r="S1" s="230" t="s">
        <v>1450</v>
      </c>
      <c r="T1" s="230" t="s">
        <v>1649</v>
      </c>
      <c r="U1" s="230" t="s">
        <v>1452</v>
      </c>
      <c r="V1" s="230" t="s">
        <v>1453</v>
      </c>
      <c r="W1" s="230" t="s">
        <v>1454</v>
      </c>
      <c r="X1" s="230" t="s">
        <v>1455</v>
      </c>
      <c r="Y1" s="230" t="s">
        <v>1456</v>
      </c>
      <c r="Z1" s="231" t="s">
        <v>1457</v>
      </c>
      <c r="AA1" s="231" t="s">
        <v>1458</v>
      </c>
      <c r="AB1" s="231" t="s">
        <v>1459</v>
      </c>
      <c r="AC1" s="231" t="s">
        <v>1460</v>
      </c>
      <c r="AD1" s="231" t="s">
        <v>1461</v>
      </c>
      <c r="AE1" s="231" t="s">
        <v>1463</v>
      </c>
      <c r="AF1" s="231" t="s">
        <v>1464</v>
      </c>
      <c r="AG1" s="75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">
      <c r="E2" s="255" t="s">
        <v>1465</v>
      </c>
      <c r="F2" s="229" t="s">
        <v>1466</v>
      </c>
      <c r="G2" s="229" t="s">
        <v>1467</v>
      </c>
      <c r="H2" s="229" t="s">
        <v>1468</v>
      </c>
      <c r="I2" s="255" t="s">
        <v>1470</v>
      </c>
      <c r="J2" s="255" t="s">
        <v>1471</v>
      </c>
      <c r="K2" s="233" t="s">
        <v>1474</v>
      </c>
      <c r="L2" s="233" t="s">
        <v>1475</v>
      </c>
      <c r="M2" s="233" t="s">
        <v>1476</v>
      </c>
      <c r="N2" s="233" t="s">
        <v>1477</v>
      </c>
      <c r="O2" s="255" t="s">
        <v>1478</v>
      </c>
      <c r="P2" s="255" t="s">
        <v>1479</v>
      </c>
      <c r="Q2" s="255" t="s">
        <v>1480</v>
      </c>
      <c r="R2" s="255" t="s">
        <v>1481</v>
      </c>
      <c r="S2" s="230" t="s">
        <v>1482</v>
      </c>
      <c r="T2" s="230" t="s">
        <v>1650</v>
      </c>
      <c r="U2" s="230" t="s">
        <v>1484</v>
      </c>
      <c r="V2" s="230" t="s">
        <v>1485</v>
      </c>
      <c r="W2" s="230" t="s">
        <v>1486</v>
      </c>
      <c r="X2" s="230" t="s">
        <v>1487</v>
      </c>
      <c r="Y2" s="230" t="s">
        <v>1488</v>
      </c>
      <c r="Z2" s="231" t="s">
        <v>1489</v>
      </c>
      <c r="AA2" s="231" t="s">
        <v>1490</v>
      </c>
      <c r="AB2" s="231" t="s">
        <v>1491</v>
      </c>
      <c r="AC2" s="231" t="s">
        <v>1492</v>
      </c>
      <c r="AD2" s="231" t="s">
        <v>1493</v>
      </c>
      <c r="AE2" s="231" t="s">
        <v>1495</v>
      </c>
      <c r="AF2" s="231" t="s">
        <v>1496</v>
      </c>
      <c r="AG2" s="75"/>
      <c r="AI2" s="32"/>
      <c r="AJ2" s="33"/>
      <c r="AK2" s="23"/>
    </row>
    <row r="3" spans="3:38" x14ac:dyDescent="0.2">
      <c r="E3" s="255" t="s">
        <v>1497</v>
      </c>
      <c r="F3" s="229">
        <v>76523956.290000007</v>
      </c>
      <c r="G3" s="229">
        <v>1452165.86</v>
      </c>
      <c r="H3" s="229">
        <v>13815035.65</v>
      </c>
      <c r="I3" s="255">
        <v>110025268.64</v>
      </c>
      <c r="J3" s="255">
        <v>27713294.370000001</v>
      </c>
      <c r="K3" s="233">
        <v>258275.47</v>
      </c>
      <c r="L3" s="233">
        <v>1159819.3</v>
      </c>
      <c r="M3" s="233">
        <v>506757</v>
      </c>
      <c r="N3" s="233">
        <v>903555.35</v>
      </c>
      <c r="O3" s="255">
        <v>47200</v>
      </c>
      <c r="P3" s="255">
        <v>-3982433.39</v>
      </c>
      <c r="Q3" s="255">
        <v>-44820102.369999997</v>
      </c>
      <c r="R3" s="255">
        <v>338960427.63999999</v>
      </c>
      <c r="S3" s="230">
        <v>13852.28</v>
      </c>
      <c r="T3" s="230">
        <v>-840</v>
      </c>
      <c r="U3" s="230">
        <v>150036411.47999999</v>
      </c>
      <c r="V3" s="230">
        <v>7934464.6200000001</v>
      </c>
      <c r="W3" s="230">
        <v>353917.85</v>
      </c>
      <c r="X3" s="230">
        <v>138532089.93000001</v>
      </c>
      <c r="Y3" s="230">
        <v>13785210.68</v>
      </c>
      <c r="Z3" s="231">
        <v>207806812.55000001</v>
      </c>
      <c r="AA3" s="231">
        <v>41720</v>
      </c>
      <c r="AB3" s="231">
        <v>82207.600000000006</v>
      </c>
      <c r="AC3" s="231">
        <v>67012615.829999998</v>
      </c>
      <c r="AD3" s="231">
        <v>13895900.5</v>
      </c>
      <c r="AE3" s="231">
        <v>-1600</v>
      </c>
      <c r="AF3" s="231">
        <v>57720.38</v>
      </c>
      <c r="AG3" s="77">
        <f t="shared" ref="AG3:AL3" si="0">SUM(AG4:AG189)</f>
        <v>89743752.449999988</v>
      </c>
      <c r="AH3" s="31">
        <f t="shared" si="0"/>
        <v>2828407.1199999992</v>
      </c>
      <c r="AI3" s="21">
        <f t="shared" si="0"/>
        <v>86915345.329999968</v>
      </c>
      <c r="AJ3" s="15">
        <f t="shared" si="0"/>
        <v>308087661.49999988</v>
      </c>
      <c r="AK3" s="16">
        <f t="shared" si="0"/>
        <v>287193059.13999993</v>
      </c>
      <c r="AL3" s="26">
        <f t="shared" si="0"/>
        <v>20894602.360000011</v>
      </c>
    </row>
    <row r="4" spans="3:38" x14ac:dyDescent="0.2">
      <c r="E4" s="255" t="s">
        <v>1651</v>
      </c>
      <c r="F4" s="229">
        <v>96415.17</v>
      </c>
      <c r="I4" s="255">
        <v>181096</v>
      </c>
      <c r="J4" s="255">
        <v>15</v>
      </c>
      <c r="Q4" s="255">
        <v>-1282339.8600000001</v>
      </c>
      <c r="R4" s="255">
        <v>1570000</v>
      </c>
      <c r="S4" s="230">
        <v>11.03</v>
      </c>
      <c r="U4" s="230">
        <v>8000</v>
      </c>
      <c r="X4" s="230">
        <v>561973.1</v>
      </c>
      <c r="Y4" s="230">
        <v>1649539.4</v>
      </c>
      <c r="Z4" s="231">
        <v>1022781.1</v>
      </c>
      <c r="AC4" s="231">
        <v>95506.4</v>
      </c>
      <c r="AD4" s="231">
        <v>69770</v>
      </c>
      <c r="AG4" s="77">
        <f>SUM(F4:H4)</f>
        <v>96415.17</v>
      </c>
      <c r="AH4" s="31">
        <f>SUM(K4:N4)</f>
        <v>0</v>
      </c>
      <c r="AI4" s="21">
        <f>AG4-AH4</f>
        <v>96415.17</v>
      </c>
      <c r="AJ4" s="15">
        <f>SUM(S4:Y4)</f>
        <v>2219523.5299999998</v>
      </c>
      <c r="AK4" s="16">
        <f>SUM(Z4:AF4)</f>
        <v>1188057.5</v>
      </c>
      <c r="AL4" s="26">
        <f>AJ4-AK4</f>
        <v>1031466.0299999998</v>
      </c>
    </row>
    <row r="5" spans="3:38" x14ac:dyDescent="0.2">
      <c r="E5" s="255" t="s">
        <v>1652</v>
      </c>
      <c r="F5" s="229">
        <v>48.14</v>
      </c>
      <c r="I5" s="255">
        <v>475415</v>
      </c>
      <c r="Q5" s="255">
        <v>-700917.51</v>
      </c>
      <c r="R5" s="255">
        <v>1209311.82</v>
      </c>
      <c r="T5" s="230">
        <v>-1600</v>
      </c>
      <c r="W5" s="230">
        <v>38.83</v>
      </c>
      <c r="X5" s="230">
        <v>810840</v>
      </c>
      <c r="Y5" s="230">
        <v>216779.31</v>
      </c>
      <c r="Z5" s="231">
        <v>957970</v>
      </c>
      <c r="AB5" s="231">
        <v>2000</v>
      </c>
      <c r="AC5" s="231">
        <v>70144.31</v>
      </c>
      <c r="AD5" s="231">
        <v>30475</v>
      </c>
      <c r="AE5" s="231">
        <v>-1600</v>
      </c>
      <c r="AG5" s="77">
        <f t="shared" ref="AG5:AG68" si="1">SUM(F5:H5)</f>
        <v>48.14</v>
      </c>
      <c r="AH5" s="31">
        <f t="shared" ref="AH5:AH68" si="2">SUM(K5:N5)</f>
        <v>0</v>
      </c>
      <c r="AI5" s="21">
        <f t="shared" ref="AI5:AI68" si="3">AG5-AH5</f>
        <v>48.14</v>
      </c>
      <c r="AJ5" s="15">
        <f t="shared" ref="AJ5:AJ68" si="4">SUM(S5:Y5)</f>
        <v>1026058.1399999999</v>
      </c>
      <c r="AK5" s="16">
        <f t="shared" ref="AK5:AK68" si="5">SUM(Z5:AF5)</f>
        <v>1058989.31</v>
      </c>
      <c r="AL5" s="26">
        <f t="shared" ref="AL5:AL68" si="6">AJ5-AK5</f>
        <v>-32931.170000000158</v>
      </c>
    </row>
    <row r="6" spans="3:38" x14ac:dyDescent="0.2">
      <c r="E6" s="255" t="s">
        <v>1653</v>
      </c>
      <c r="F6" s="229">
        <v>11855.18</v>
      </c>
      <c r="H6" s="229">
        <v>4075</v>
      </c>
      <c r="I6" s="255">
        <v>2430240.88</v>
      </c>
      <c r="J6" s="255">
        <v>13505.01</v>
      </c>
      <c r="P6" s="255">
        <v>-226997.82</v>
      </c>
      <c r="Q6" s="255">
        <v>1342154.9099999999</v>
      </c>
      <c r="R6" s="255">
        <v>1382089.34</v>
      </c>
      <c r="U6" s="230">
        <v>8000</v>
      </c>
      <c r="W6" s="230">
        <v>7.97</v>
      </c>
      <c r="X6" s="230">
        <v>849345.8</v>
      </c>
      <c r="Y6" s="230">
        <v>232770.99</v>
      </c>
      <c r="Z6" s="231">
        <v>931635.8</v>
      </c>
      <c r="AC6" s="231">
        <v>109458.99</v>
      </c>
      <c r="AD6" s="231">
        <v>58163.33</v>
      </c>
      <c r="AG6" s="77">
        <f t="shared" si="1"/>
        <v>15930.18</v>
      </c>
      <c r="AH6" s="31">
        <f t="shared" si="2"/>
        <v>0</v>
      </c>
      <c r="AI6" s="21">
        <f t="shared" si="3"/>
        <v>15930.18</v>
      </c>
      <c r="AJ6" s="15">
        <f t="shared" si="4"/>
        <v>1090124.76</v>
      </c>
      <c r="AK6" s="16">
        <f t="shared" si="5"/>
        <v>1099258.1200000001</v>
      </c>
      <c r="AL6" s="26">
        <f t="shared" si="6"/>
        <v>-9133.3600000001024</v>
      </c>
    </row>
    <row r="7" spans="3:38" x14ac:dyDescent="0.2">
      <c r="E7" s="255" t="s">
        <v>1654</v>
      </c>
      <c r="F7" s="229">
        <v>47849.85</v>
      </c>
      <c r="H7" s="229">
        <v>2605</v>
      </c>
      <c r="I7" s="255">
        <v>3</v>
      </c>
      <c r="J7" s="255">
        <v>220759.03</v>
      </c>
      <c r="Q7" s="255">
        <v>-1265213.75</v>
      </c>
      <c r="R7" s="255">
        <v>1532600</v>
      </c>
      <c r="W7" s="230">
        <v>44.96</v>
      </c>
      <c r="X7" s="230">
        <v>637097</v>
      </c>
      <c r="Y7" s="230">
        <v>285904.74</v>
      </c>
      <c r="Z7" s="231">
        <v>803913</v>
      </c>
      <c r="AC7" s="231">
        <v>69347.27</v>
      </c>
      <c r="AD7" s="231">
        <v>45955.8</v>
      </c>
      <c r="AG7" s="77">
        <f t="shared" si="1"/>
        <v>50454.85</v>
      </c>
      <c r="AH7" s="31">
        <f t="shared" si="2"/>
        <v>0</v>
      </c>
      <c r="AI7" s="21">
        <f t="shared" si="3"/>
        <v>50454.85</v>
      </c>
      <c r="AJ7" s="15">
        <f t="shared" si="4"/>
        <v>923046.7</v>
      </c>
      <c r="AK7" s="16">
        <f t="shared" si="5"/>
        <v>919216.07000000007</v>
      </c>
      <c r="AL7" s="26">
        <f t="shared" si="6"/>
        <v>3830.6299999998882</v>
      </c>
    </row>
    <row r="8" spans="3:38" x14ac:dyDescent="0.2">
      <c r="E8" s="255" t="s">
        <v>1655</v>
      </c>
      <c r="F8" s="229">
        <v>21689.99</v>
      </c>
      <c r="H8" s="229">
        <v>1330</v>
      </c>
      <c r="I8" s="255">
        <v>1881002</v>
      </c>
      <c r="J8" s="255">
        <v>20961.349999999999</v>
      </c>
      <c r="Q8" s="255">
        <v>-271935.01</v>
      </c>
      <c r="R8" s="255">
        <v>2300000</v>
      </c>
      <c r="U8" s="230">
        <v>8000</v>
      </c>
      <c r="X8" s="230">
        <v>593527</v>
      </c>
      <c r="Y8" s="230">
        <v>297844.42</v>
      </c>
      <c r="Z8" s="231">
        <v>791627</v>
      </c>
      <c r="AC8" s="231">
        <v>127259.42</v>
      </c>
      <c r="AD8" s="231">
        <v>83566.649999999994</v>
      </c>
      <c r="AG8" s="77">
        <f t="shared" si="1"/>
        <v>23019.99</v>
      </c>
      <c r="AH8" s="31">
        <f t="shared" si="2"/>
        <v>0</v>
      </c>
      <c r="AI8" s="21">
        <f t="shared" si="3"/>
        <v>23019.99</v>
      </c>
      <c r="AJ8" s="15">
        <f t="shared" si="4"/>
        <v>899371.41999999993</v>
      </c>
      <c r="AK8" s="16">
        <f t="shared" si="5"/>
        <v>1002453.0700000001</v>
      </c>
      <c r="AL8" s="26">
        <f t="shared" si="6"/>
        <v>-103081.65000000014</v>
      </c>
    </row>
    <row r="9" spans="3:38" x14ac:dyDescent="0.2">
      <c r="E9" s="255" t="s">
        <v>1656</v>
      </c>
      <c r="F9" s="229">
        <v>33398.78</v>
      </c>
      <c r="H9" s="229">
        <v>7110.26</v>
      </c>
      <c r="I9" s="255">
        <v>3051183.47</v>
      </c>
      <c r="J9" s="255">
        <v>307663.92</v>
      </c>
      <c r="Q9" s="255">
        <v>2366999.5</v>
      </c>
      <c r="R9" s="255">
        <v>1150000</v>
      </c>
      <c r="U9" s="230">
        <v>69800</v>
      </c>
      <c r="X9" s="230">
        <v>716840</v>
      </c>
      <c r="Y9" s="230">
        <v>491614.4</v>
      </c>
      <c r="Z9" s="231">
        <v>933590.94</v>
      </c>
      <c r="AC9" s="231">
        <v>106867.69</v>
      </c>
      <c r="AD9" s="231">
        <v>140738.84</v>
      </c>
      <c r="AG9" s="77">
        <f t="shared" si="1"/>
        <v>40509.040000000001</v>
      </c>
      <c r="AH9" s="31">
        <f t="shared" si="2"/>
        <v>0</v>
      </c>
      <c r="AI9" s="21">
        <f t="shared" si="3"/>
        <v>40509.040000000001</v>
      </c>
      <c r="AJ9" s="15">
        <f t="shared" si="4"/>
        <v>1278254.3999999999</v>
      </c>
      <c r="AK9" s="16">
        <f t="shared" si="5"/>
        <v>1181197.47</v>
      </c>
      <c r="AL9" s="26">
        <f t="shared" si="6"/>
        <v>97056.929999999935</v>
      </c>
    </row>
    <row r="10" spans="3:38" x14ac:dyDescent="0.2">
      <c r="E10" s="255" t="s">
        <v>1657</v>
      </c>
      <c r="F10" s="229">
        <v>34761.919999999998</v>
      </c>
      <c r="I10" s="255">
        <v>3147176.65</v>
      </c>
      <c r="J10" s="255">
        <v>34</v>
      </c>
      <c r="Q10" s="255">
        <v>1998031.28</v>
      </c>
      <c r="R10" s="255">
        <v>1250300</v>
      </c>
      <c r="S10" s="230">
        <v>36.97</v>
      </c>
      <c r="U10" s="230">
        <v>8000</v>
      </c>
      <c r="X10" s="230">
        <v>632969</v>
      </c>
      <c r="Y10" s="230">
        <v>125071.25</v>
      </c>
      <c r="Z10" s="231">
        <v>667485</v>
      </c>
      <c r="AB10" s="231">
        <v>2070</v>
      </c>
      <c r="AC10" s="231">
        <v>111374.25</v>
      </c>
      <c r="AD10" s="231">
        <v>51506.68</v>
      </c>
      <c r="AG10" s="77">
        <f t="shared" si="1"/>
        <v>34761.919999999998</v>
      </c>
      <c r="AH10" s="31">
        <f t="shared" si="2"/>
        <v>0</v>
      </c>
      <c r="AI10" s="21">
        <f t="shared" si="3"/>
        <v>34761.919999999998</v>
      </c>
      <c r="AJ10" s="15">
        <f t="shared" si="4"/>
        <v>766077.22</v>
      </c>
      <c r="AK10" s="16">
        <f t="shared" si="5"/>
        <v>832435.93</v>
      </c>
      <c r="AL10" s="26">
        <f t="shared" si="6"/>
        <v>-66358.710000000079</v>
      </c>
    </row>
    <row r="11" spans="3:38" x14ac:dyDescent="0.2">
      <c r="E11" s="255" t="s">
        <v>1658</v>
      </c>
      <c r="F11" s="229">
        <v>80137.119999999995</v>
      </c>
      <c r="H11" s="229">
        <v>2105</v>
      </c>
      <c r="I11" s="255">
        <v>185310</v>
      </c>
      <c r="J11" s="255">
        <v>2280.46</v>
      </c>
      <c r="Q11" s="255">
        <v>-1270905.6100000001</v>
      </c>
      <c r="R11" s="255">
        <v>1542339.31</v>
      </c>
      <c r="S11" s="230">
        <v>48.1</v>
      </c>
      <c r="U11" s="230">
        <v>8000</v>
      </c>
      <c r="W11" s="230">
        <v>32.43</v>
      </c>
      <c r="X11" s="230">
        <v>538030</v>
      </c>
      <c r="Y11" s="230">
        <v>1603637.18</v>
      </c>
      <c r="Z11" s="231">
        <v>1879967</v>
      </c>
      <c r="AC11" s="231">
        <v>205039.18</v>
      </c>
      <c r="AD11" s="231">
        <v>54346.65</v>
      </c>
      <c r="AG11" s="77">
        <f t="shared" si="1"/>
        <v>82242.12</v>
      </c>
      <c r="AH11" s="31">
        <f t="shared" si="2"/>
        <v>0</v>
      </c>
      <c r="AI11" s="21">
        <f t="shared" si="3"/>
        <v>82242.12</v>
      </c>
      <c r="AJ11" s="15">
        <f t="shared" si="4"/>
        <v>2149747.71</v>
      </c>
      <c r="AK11" s="16">
        <f t="shared" si="5"/>
        <v>2139352.83</v>
      </c>
      <c r="AL11" s="26">
        <f t="shared" si="6"/>
        <v>10394.879999999888</v>
      </c>
    </row>
    <row r="12" spans="3:38" x14ac:dyDescent="0.2">
      <c r="E12" s="255" t="s">
        <v>1659</v>
      </c>
      <c r="F12" s="229">
        <v>44087.75</v>
      </c>
      <c r="H12" s="229">
        <v>2818</v>
      </c>
      <c r="I12" s="255">
        <v>1175003.53</v>
      </c>
      <c r="J12" s="255">
        <v>2347.35</v>
      </c>
      <c r="Q12" s="255">
        <v>-591406.13</v>
      </c>
      <c r="R12" s="255">
        <v>1850000</v>
      </c>
      <c r="S12" s="230">
        <v>28.06</v>
      </c>
      <c r="U12" s="230">
        <v>8000</v>
      </c>
      <c r="X12" s="230">
        <v>1737911</v>
      </c>
      <c r="Y12" s="230">
        <v>246993.1</v>
      </c>
      <c r="Z12" s="231">
        <v>1843761</v>
      </c>
      <c r="AC12" s="231">
        <v>140175.1</v>
      </c>
      <c r="AD12" s="231">
        <v>43333.3</v>
      </c>
      <c r="AG12" s="77">
        <f t="shared" si="1"/>
        <v>46905.75</v>
      </c>
      <c r="AH12" s="31">
        <f t="shared" si="2"/>
        <v>0</v>
      </c>
      <c r="AI12" s="21">
        <f t="shared" si="3"/>
        <v>46905.75</v>
      </c>
      <c r="AJ12" s="15">
        <f t="shared" si="4"/>
        <v>1992932.1600000001</v>
      </c>
      <c r="AK12" s="16">
        <f t="shared" si="5"/>
        <v>2027269.4000000001</v>
      </c>
      <c r="AL12" s="26">
        <f t="shared" si="6"/>
        <v>-34337.239999999991</v>
      </c>
    </row>
    <row r="13" spans="3:38" x14ac:dyDescent="0.2">
      <c r="E13" s="255" t="s">
        <v>1660</v>
      </c>
      <c r="F13" s="229">
        <v>138227.42000000001</v>
      </c>
      <c r="H13" s="229">
        <v>5820</v>
      </c>
      <c r="I13" s="255">
        <v>353529.98</v>
      </c>
      <c r="J13" s="255">
        <v>4576.62</v>
      </c>
      <c r="Q13" s="255">
        <v>-668714.77</v>
      </c>
      <c r="R13" s="255">
        <v>1236758.5</v>
      </c>
      <c r="T13" s="230">
        <v>760</v>
      </c>
      <c r="U13" s="230">
        <v>63200</v>
      </c>
      <c r="X13" s="230">
        <v>1237833.8999999999</v>
      </c>
      <c r="Y13" s="230">
        <v>252368.01</v>
      </c>
      <c r="Z13" s="231">
        <v>1434733.9</v>
      </c>
      <c r="AC13" s="231">
        <v>121473.01</v>
      </c>
      <c r="AD13" s="231">
        <v>63844.71</v>
      </c>
      <c r="AG13" s="77">
        <f t="shared" si="1"/>
        <v>144047.42000000001</v>
      </c>
      <c r="AH13" s="31">
        <f t="shared" si="2"/>
        <v>0</v>
      </c>
      <c r="AI13" s="21">
        <f t="shared" si="3"/>
        <v>144047.42000000001</v>
      </c>
      <c r="AJ13" s="15">
        <f t="shared" si="4"/>
        <v>1554161.91</v>
      </c>
      <c r="AK13" s="16">
        <f t="shared" si="5"/>
        <v>1620051.6199999999</v>
      </c>
      <c r="AL13" s="26">
        <f t="shared" si="6"/>
        <v>-65889.709999999963</v>
      </c>
    </row>
    <row r="14" spans="3:38" s="38" customFormat="1" x14ac:dyDescent="0.2">
      <c r="C14" s="69"/>
      <c r="D14" s="45"/>
      <c r="E14" s="255" t="s">
        <v>1661</v>
      </c>
      <c r="F14" s="229">
        <v>13342.53</v>
      </c>
      <c r="G14" s="229"/>
      <c r="H14" s="229">
        <v>3810</v>
      </c>
      <c r="I14" s="255">
        <v>1839769.02</v>
      </c>
      <c r="J14" s="255">
        <v>10</v>
      </c>
      <c r="K14" s="233"/>
      <c r="L14" s="233"/>
      <c r="M14" s="233"/>
      <c r="N14" s="233"/>
      <c r="O14" s="255"/>
      <c r="P14" s="255"/>
      <c r="Q14" s="255">
        <v>659540.23</v>
      </c>
      <c r="R14" s="255">
        <v>1223648</v>
      </c>
      <c r="S14" s="230">
        <v>16.64</v>
      </c>
      <c r="T14" s="230"/>
      <c r="U14" s="230"/>
      <c r="V14" s="230"/>
      <c r="W14" s="230"/>
      <c r="X14" s="230">
        <v>571302</v>
      </c>
      <c r="Y14" s="230">
        <v>1187930.77</v>
      </c>
      <c r="Z14" s="231">
        <v>1654148</v>
      </c>
      <c r="AA14" s="231"/>
      <c r="AB14" s="231"/>
      <c r="AC14" s="231">
        <v>89724.77</v>
      </c>
      <c r="AD14" s="231">
        <v>37933.32</v>
      </c>
      <c r="AE14" s="231">
        <v>0</v>
      </c>
      <c r="AF14" s="231"/>
      <c r="AG14" s="77">
        <f t="shared" si="1"/>
        <v>17152.53</v>
      </c>
      <c r="AH14" s="31">
        <f t="shared" si="2"/>
        <v>0</v>
      </c>
      <c r="AI14" s="21">
        <f t="shared" si="3"/>
        <v>17152.53</v>
      </c>
      <c r="AJ14" s="15">
        <f t="shared" si="4"/>
        <v>1759249.4100000001</v>
      </c>
      <c r="AK14" s="16">
        <f t="shared" si="5"/>
        <v>1781806.09</v>
      </c>
      <c r="AL14" s="26">
        <f t="shared" si="6"/>
        <v>-22556.679999999935</v>
      </c>
    </row>
    <row r="15" spans="3:38" x14ac:dyDescent="0.2">
      <c r="E15" s="255" t="s">
        <v>1662</v>
      </c>
      <c r="F15" s="229">
        <v>41537.89</v>
      </c>
      <c r="H15" s="229">
        <v>1250</v>
      </c>
      <c r="I15" s="255">
        <v>566799.53</v>
      </c>
      <c r="J15" s="255">
        <v>92983.58</v>
      </c>
      <c r="K15" s="233">
        <v>6040</v>
      </c>
      <c r="Q15" s="255">
        <v>-1027933.16</v>
      </c>
      <c r="R15" s="255">
        <v>1790913.12</v>
      </c>
      <c r="S15" s="230">
        <v>6.64</v>
      </c>
      <c r="U15" s="230">
        <v>8000</v>
      </c>
      <c r="X15" s="230">
        <v>5257900.8</v>
      </c>
      <c r="Y15" s="230">
        <v>1331644.6200000001</v>
      </c>
      <c r="Z15" s="231">
        <v>5773280.7999999998</v>
      </c>
      <c r="AC15" s="231">
        <v>132214.62</v>
      </c>
      <c r="AD15" s="231">
        <v>106105.60000000001</v>
      </c>
      <c r="AG15" s="77">
        <f t="shared" si="1"/>
        <v>42787.89</v>
      </c>
      <c r="AH15" s="31">
        <f t="shared" si="2"/>
        <v>6040</v>
      </c>
      <c r="AI15" s="21">
        <f t="shared" si="3"/>
        <v>36747.89</v>
      </c>
      <c r="AJ15" s="15">
        <f t="shared" si="4"/>
        <v>6597552.0599999996</v>
      </c>
      <c r="AK15" s="16">
        <f t="shared" si="5"/>
        <v>6011601.0199999996</v>
      </c>
      <c r="AL15" s="26">
        <f t="shared" si="6"/>
        <v>585951.04</v>
      </c>
    </row>
    <row r="16" spans="3:38" x14ac:dyDescent="0.2">
      <c r="E16" s="255" t="s">
        <v>1663</v>
      </c>
      <c r="F16" s="229">
        <v>12591.16</v>
      </c>
      <c r="H16" s="229">
        <v>2944</v>
      </c>
      <c r="I16" s="255">
        <v>139470.6</v>
      </c>
      <c r="J16" s="255">
        <v>5368.18</v>
      </c>
      <c r="Q16" s="255">
        <v>-1133891.8</v>
      </c>
      <c r="R16" s="255">
        <v>1325520</v>
      </c>
      <c r="U16" s="230">
        <v>8000</v>
      </c>
      <c r="W16" s="230">
        <v>29.04</v>
      </c>
      <c r="X16" s="230">
        <v>1074890</v>
      </c>
      <c r="Y16" s="230">
        <v>138637.99</v>
      </c>
      <c r="Z16" s="231">
        <v>1155760</v>
      </c>
      <c r="AC16" s="231">
        <v>57767.99</v>
      </c>
      <c r="AD16" s="231">
        <v>39283.300000000003</v>
      </c>
      <c r="AG16" s="77">
        <f t="shared" si="1"/>
        <v>15535.16</v>
      </c>
      <c r="AH16" s="31">
        <f t="shared" si="2"/>
        <v>0</v>
      </c>
      <c r="AI16" s="21">
        <f t="shared" si="3"/>
        <v>15535.16</v>
      </c>
      <c r="AJ16" s="15">
        <f t="shared" si="4"/>
        <v>1221557.03</v>
      </c>
      <c r="AK16" s="16">
        <f t="shared" si="5"/>
        <v>1252811.29</v>
      </c>
      <c r="AL16" s="26">
        <f t="shared" si="6"/>
        <v>-31254.260000000009</v>
      </c>
    </row>
    <row r="17" spans="1:38" x14ac:dyDescent="0.2">
      <c r="E17" s="255" t="s">
        <v>1664</v>
      </c>
      <c r="F17" s="229">
        <v>16212.79</v>
      </c>
      <c r="H17" s="229">
        <v>2150</v>
      </c>
      <c r="I17" s="255">
        <v>1821482.95</v>
      </c>
      <c r="J17" s="255">
        <v>6839.06</v>
      </c>
      <c r="Q17" s="255">
        <v>507687.67</v>
      </c>
      <c r="R17" s="255">
        <v>1385124.66</v>
      </c>
      <c r="S17" s="230">
        <v>7.44</v>
      </c>
      <c r="U17" s="230">
        <v>8000</v>
      </c>
      <c r="X17" s="230">
        <v>1604475</v>
      </c>
      <c r="Y17" s="230">
        <v>186416.98</v>
      </c>
      <c r="Z17" s="231">
        <v>1713091</v>
      </c>
      <c r="AC17" s="231">
        <v>81780.98</v>
      </c>
      <c r="AD17" s="231">
        <v>50154.97</v>
      </c>
      <c r="AG17" s="77">
        <f t="shared" si="1"/>
        <v>18362.79</v>
      </c>
      <c r="AH17" s="31">
        <f t="shared" si="2"/>
        <v>0</v>
      </c>
      <c r="AI17" s="21">
        <f t="shared" si="3"/>
        <v>18362.79</v>
      </c>
      <c r="AJ17" s="15">
        <f t="shared" si="4"/>
        <v>1798899.42</v>
      </c>
      <c r="AK17" s="16">
        <f t="shared" si="5"/>
        <v>1845026.95</v>
      </c>
      <c r="AL17" s="26">
        <f t="shared" si="6"/>
        <v>-46127.530000000028</v>
      </c>
    </row>
    <row r="18" spans="1:38" x14ac:dyDescent="0.2">
      <c r="E18" s="255" t="s">
        <v>1665</v>
      </c>
      <c r="F18" s="229">
        <v>12799.19</v>
      </c>
      <c r="H18" s="229">
        <v>26976</v>
      </c>
      <c r="I18" s="255">
        <v>930671.72</v>
      </c>
      <c r="J18" s="255">
        <v>28</v>
      </c>
      <c r="Q18" s="255">
        <v>-192545.27</v>
      </c>
      <c r="R18" s="255">
        <v>1199644.94</v>
      </c>
      <c r="U18" s="230">
        <v>8000</v>
      </c>
      <c r="W18" s="230">
        <v>8.24</v>
      </c>
      <c r="X18" s="230">
        <v>909561</v>
      </c>
      <c r="Y18" s="230">
        <v>172080.22</v>
      </c>
      <c r="Z18" s="231">
        <v>1009293.52</v>
      </c>
      <c r="AC18" s="231">
        <v>83950.7</v>
      </c>
      <c r="AD18" s="231">
        <v>33030</v>
      </c>
      <c r="AG18" s="77">
        <f t="shared" si="1"/>
        <v>39775.19</v>
      </c>
      <c r="AH18" s="31">
        <f t="shared" si="2"/>
        <v>0</v>
      </c>
      <c r="AI18" s="21">
        <f t="shared" si="3"/>
        <v>39775.19</v>
      </c>
      <c r="AJ18" s="15">
        <f t="shared" si="4"/>
        <v>1089649.46</v>
      </c>
      <c r="AK18" s="16">
        <f t="shared" si="5"/>
        <v>1126274.22</v>
      </c>
      <c r="AL18" s="26">
        <f t="shared" si="6"/>
        <v>-36624.760000000009</v>
      </c>
    </row>
    <row r="19" spans="1:38" x14ac:dyDescent="0.2">
      <c r="E19" s="255" t="s">
        <v>1666</v>
      </c>
      <c r="F19" s="229">
        <v>1053.45</v>
      </c>
      <c r="I19" s="255">
        <v>1330616.74</v>
      </c>
      <c r="J19" s="255">
        <v>861</v>
      </c>
      <c r="Q19" s="255">
        <v>-243452.21</v>
      </c>
      <c r="R19" s="255">
        <v>1642759</v>
      </c>
      <c r="U19" s="230">
        <v>8000</v>
      </c>
      <c r="X19" s="230">
        <v>748899.5</v>
      </c>
      <c r="Y19" s="230">
        <v>330121.24</v>
      </c>
      <c r="Z19" s="231">
        <v>876965.5</v>
      </c>
      <c r="AC19" s="231">
        <v>77855.240000000005</v>
      </c>
      <c r="AD19" s="231">
        <v>66775.600000000006</v>
      </c>
      <c r="AG19" s="77">
        <f t="shared" si="1"/>
        <v>1053.45</v>
      </c>
      <c r="AH19" s="31">
        <f t="shared" si="2"/>
        <v>0</v>
      </c>
      <c r="AI19" s="21">
        <f t="shared" si="3"/>
        <v>1053.45</v>
      </c>
      <c r="AJ19" s="15">
        <f t="shared" si="4"/>
        <v>1087020.74</v>
      </c>
      <c r="AK19" s="16">
        <f t="shared" si="5"/>
        <v>1021596.34</v>
      </c>
      <c r="AL19" s="26">
        <f t="shared" si="6"/>
        <v>65424.400000000023</v>
      </c>
    </row>
    <row r="20" spans="1:38" x14ac:dyDescent="0.2">
      <c r="E20" s="255" t="s">
        <v>1667</v>
      </c>
      <c r="F20" s="229">
        <v>7385.36</v>
      </c>
      <c r="I20" s="255">
        <v>431550.02</v>
      </c>
      <c r="J20" s="255">
        <v>343603.32</v>
      </c>
      <c r="Q20" s="255">
        <v>-393711.3</v>
      </c>
      <c r="R20" s="255">
        <v>1230000</v>
      </c>
      <c r="X20" s="230">
        <v>1055292</v>
      </c>
      <c r="Y20" s="230">
        <v>287934.59000000003</v>
      </c>
      <c r="Z20" s="231">
        <v>1198542</v>
      </c>
      <c r="AB20" s="231">
        <v>10840</v>
      </c>
      <c r="AC20" s="231">
        <v>56094.59</v>
      </c>
      <c r="AD20" s="231">
        <v>60500</v>
      </c>
      <c r="AG20" s="77">
        <f t="shared" si="1"/>
        <v>7385.36</v>
      </c>
      <c r="AH20" s="31">
        <f t="shared" si="2"/>
        <v>0</v>
      </c>
      <c r="AI20" s="21">
        <f t="shared" si="3"/>
        <v>7385.36</v>
      </c>
      <c r="AJ20" s="15">
        <f t="shared" si="4"/>
        <v>1343226.59</v>
      </c>
      <c r="AK20" s="16">
        <f t="shared" si="5"/>
        <v>1325976.5900000001</v>
      </c>
      <c r="AL20" s="26">
        <f t="shared" si="6"/>
        <v>17250</v>
      </c>
    </row>
    <row r="21" spans="1:38" x14ac:dyDescent="0.2">
      <c r="E21" s="255" t="s">
        <v>1668</v>
      </c>
      <c r="F21" s="229">
        <v>11836.88</v>
      </c>
      <c r="H21" s="229">
        <v>52469</v>
      </c>
      <c r="J21" s="255">
        <v>4370.43</v>
      </c>
      <c r="Q21" s="255">
        <v>-980710.14</v>
      </c>
      <c r="R21" s="255">
        <v>1067330</v>
      </c>
      <c r="U21" s="230">
        <v>8000</v>
      </c>
      <c r="X21" s="230">
        <v>996104.8</v>
      </c>
      <c r="Y21" s="230">
        <v>470049.4</v>
      </c>
      <c r="Z21" s="231">
        <v>1112636.8</v>
      </c>
      <c r="AB21" s="231">
        <v>6910</v>
      </c>
      <c r="AC21" s="231">
        <v>97000.93</v>
      </c>
      <c r="AD21" s="231">
        <v>2350.02</v>
      </c>
      <c r="AG21" s="77">
        <f t="shared" si="1"/>
        <v>64305.88</v>
      </c>
      <c r="AH21" s="31">
        <f t="shared" si="2"/>
        <v>0</v>
      </c>
      <c r="AI21" s="21">
        <f t="shared" si="3"/>
        <v>64305.88</v>
      </c>
      <c r="AJ21" s="15">
        <f t="shared" si="4"/>
        <v>1474154.2000000002</v>
      </c>
      <c r="AK21" s="16">
        <f t="shared" si="5"/>
        <v>1218897.75</v>
      </c>
      <c r="AL21" s="26">
        <f t="shared" si="6"/>
        <v>255256.45000000019</v>
      </c>
    </row>
    <row r="22" spans="1:38" x14ac:dyDescent="0.2">
      <c r="A22" s="1" t="s">
        <v>460</v>
      </c>
      <c r="B22" s="1" t="s">
        <v>462</v>
      </c>
      <c r="C22" s="67">
        <v>4536</v>
      </c>
      <c r="D22" s="68" t="s">
        <v>1096</v>
      </c>
      <c r="E22" s="255" t="s">
        <v>1669</v>
      </c>
      <c r="F22" s="229">
        <v>449977.33</v>
      </c>
      <c r="G22" s="229">
        <v>55260.93</v>
      </c>
      <c r="H22" s="229">
        <v>234993.67</v>
      </c>
      <c r="I22" s="255">
        <v>232380</v>
      </c>
      <c r="J22" s="255">
        <v>291843.09999999998</v>
      </c>
      <c r="U22" s="230">
        <v>569904.5</v>
      </c>
      <c r="W22" s="230">
        <v>1094.31</v>
      </c>
      <c r="X22" s="230">
        <v>988640</v>
      </c>
      <c r="Z22" s="231">
        <v>1127281</v>
      </c>
      <c r="AC22" s="231">
        <v>470181.93</v>
      </c>
      <c r="AD22" s="231">
        <v>79794.66</v>
      </c>
      <c r="AG22" s="77">
        <f t="shared" si="1"/>
        <v>740231.93</v>
      </c>
      <c r="AH22" s="31">
        <f t="shared" si="2"/>
        <v>0</v>
      </c>
      <c r="AI22" s="21">
        <f t="shared" si="3"/>
        <v>740231.93</v>
      </c>
      <c r="AJ22" s="15">
        <f t="shared" si="4"/>
        <v>1559638.81</v>
      </c>
      <c r="AK22" s="16">
        <f t="shared" si="5"/>
        <v>1677257.5899999999</v>
      </c>
      <c r="AL22" s="26">
        <f t="shared" si="6"/>
        <v>-117618.7799999998</v>
      </c>
    </row>
    <row r="23" spans="1:38" x14ac:dyDescent="0.2">
      <c r="A23" s="1" t="s">
        <v>460</v>
      </c>
      <c r="B23" s="1" t="s">
        <v>462</v>
      </c>
      <c r="C23" s="67">
        <v>3980</v>
      </c>
      <c r="D23" s="68" t="s">
        <v>1097</v>
      </c>
      <c r="E23" s="255" t="s">
        <v>1670</v>
      </c>
      <c r="F23" s="229">
        <v>121330.75</v>
      </c>
      <c r="H23" s="229">
        <v>105821.03</v>
      </c>
      <c r="I23" s="255">
        <v>180042.26</v>
      </c>
      <c r="J23" s="255">
        <v>152731.48000000001</v>
      </c>
      <c r="R23" s="255">
        <v>2340148.79</v>
      </c>
      <c r="U23" s="230">
        <v>619566.81000000006</v>
      </c>
      <c r="V23" s="230">
        <v>35000</v>
      </c>
      <c r="X23" s="230">
        <v>651560</v>
      </c>
      <c r="Z23" s="231">
        <v>870320</v>
      </c>
      <c r="AC23" s="231">
        <v>332564.40999999997</v>
      </c>
      <c r="AD23" s="231">
        <v>47605.62</v>
      </c>
      <c r="AG23" s="77">
        <f t="shared" si="1"/>
        <v>227151.78</v>
      </c>
      <c r="AH23" s="31">
        <f t="shared" si="2"/>
        <v>0</v>
      </c>
      <c r="AI23" s="21">
        <f t="shared" si="3"/>
        <v>227151.78</v>
      </c>
      <c r="AJ23" s="15">
        <f t="shared" si="4"/>
        <v>1306126.81</v>
      </c>
      <c r="AK23" s="16">
        <f t="shared" si="5"/>
        <v>1250490.03</v>
      </c>
      <c r="AL23" s="26">
        <f t="shared" si="6"/>
        <v>55636.780000000028</v>
      </c>
    </row>
    <row r="24" spans="1:38" x14ac:dyDescent="0.2">
      <c r="A24" s="1" t="s">
        <v>460</v>
      </c>
      <c r="B24" s="1" t="s">
        <v>462</v>
      </c>
      <c r="C24" s="67">
        <v>9027</v>
      </c>
      <c r="D24" s="68" t="s">
        <v>1098</v>
      </c>
      <c r="E24" s="255" t="s">
        <v>1671</v>
      </c>
      <c r="F24" s="229">
        <v>417411.56</v>
      </c>
      <c r="G24" s="229">
        <v>210574.16</v>
      </c>
      <c r="H24" s="229">
        <v>258589.61</v>
      </c>
      <c r="I24" s="255">
        <v>200697.18</v>
      </c>
      <c r="J24" s="255">
        <v>124485.04</v>
      </c>
      <c r="R24" s="255">
        <v>2461151.44</v>
      </c>
      <c r="U24" s="230">
        <v>1101048</v>
      </c>
      <c r="V24" s="230">
        <v>150100</v>
      </c>
      <c r="W24" s="230">
        <v>1020.51</v>
      </c>
      <c r="X24" s="230">
        <v>1278000</v>
      </c>
      <c r="Z24" s="231">
        <v>1550325</v>
      </c>
      <c r="AC24" s="231">
        <v>649359.72</v>
      </c>
      <c r="AD24" s="231">
        <v>40920.51</v>
      </c>
      <c r="AG24" s="77">
        <f t="shared" si="1"/>
        <v>886575.33</v>
      </c>
      <c r="AH24" s="31">
        <f t="shared" si="2"/>
        <v>0</v>
      </c>
      <c r="AI24" s="21">
        <f t="shared" si="3"/>
        <v>886575.33</v>
      </c>
      <c r="AJ24" s="15">
        <f t="shared" si="4"/>
        <v>2530168.5099999998</v>
      </c>
      <c r="AK24" s="16">
        <f t="shared" si="5"/>
        <v>2240605.2299999995</v>
      </c>
      <c r="AL24" s="26">
        <f t="shared" si="6"/>
        <v>289563.28000000026</v>
      </c>
    </row>
    <row r="25" spans="1:38" x14ac:dyDescent="0.2">
      <c r="A25" s="1" t="s">
        <v>460</v>
      </c>
      <c r="B25" s="1" t="s">
        <v>462</v>
      </c>
      <c r="C25" s="67">
        <v>4180</v>
      </c>
      <c r="D25" s="68" t="s">
        <v>1099</v>
      </c>
      <c r="E25" s="255" t="s">
        <v>1672</v>
      </c>
      <c r="F25" s="229">
        <v>266078.84000000003</v>
      </c>
      <c r="G25" s="229">
        <v>14862.26</v>
      </c>
      <c r="H25" s="229">
        <v>109657.57</v>
      </c>
      <c r="I25" s="255">
        <v>263969.87</v>
      </c>
      <c r="J25" s="255">
        <v>730614.2</v>
      </c>
      <c r="R25" s="255">
        <v>1609968.11</v>
      </c>
      <c r="U25" s="230">
        <v>1195516.1399999999</v>
      </c>
      <c r="V25" s="230">
        <v>47500</v>
      </c>
      <c r="W25" s="230">
        <v>738.34</v>
      </c>
      <c r="X25" s="230">
        <v>801000</v>
      </c>
      <c r="Z25" s="231">
        <v>922047</v>
      </c>
      <c r="AC25" s="231">
        <v>318567.76</v>
      </c>
      <c r="AD25" s="231">
        <v>109602.46</v>
      </c>
      <c r="AG25" s="77">
        <f t="shared" si="1"/>
        <v>390598.67000000004</v>
      </c>
      <c r="AH25" s="31">
        <f t="shared" si="2"/>
        <v>0</v>
      </c>
      <c r="AI25" s="21">
        <f t="shared" si="3"/>
        <v>390598.67000000004</v>
      </c>
      <c r="AJ25" s="15">
        <f t="shared" si="4"/>
        <v>2044754.48</v>
      </c>
      <c r="AK25" s="16">
        <f t="shared" si="5"/>
        <v>1350217.22</v>
      </c>
      <c r="AL25" s="26">
        <f t="shared" si="6"/>
        <v>694537.26</v>
      </c>
    </row>
    <row r="26" spans="1:38" x14ac:dyDescent="0.2">
      <c r="A26" s="1" t="s">
        <v>460</v>
      </c>
      <c r="B26" s="1" t="s">
        <v>462</v>
      </c>
      <c r="C26" s="67">
        <v>2100</v>
      </c>
      <c r="D26" s="68" t="s">
        <v>1100</v>
      </c>
      <c r="E26" s="255" t="s">
        <v>1673</v>
      </c>
      <c r="F26" s="229">
        <v>148378.73000000001</v>
      </c>
      <c r="G26" s="229">
        <v>3574.24</v>
      </c>
      <c r="H26" s="229">
        <v>139887.42000000001</v>
      </c>
      <c r="I26" s="255">
        <v>224629.04</v>
      </c>
      <c r="J26" s="255">
        <v>81450.679999999993</v>
      </c>
      <c r="R26" s="255">
        <v>1693812.25</v>
      </c>
      <c r="U26" s="230">
        <v>316233.74</v>
      </c>
      <c r="V26" s="230">
        <v>46000</v>
      </c>
      <c r="W26" s="230">
        <v>97.37</v>
      </c>
      <c r="X26" s="230">
        <v>496230</v>
      </c>
      <c r="Z26" s="231">
        <v>598650</v>
      </c>
      <c r="AC26" s="231">
        <v>183695.59</v>
      </c>
      <c r="AD26" s="231">
        <v>33059.839999999997</v>
      </c>
      <c r="AG26" s="77">
        <f t="shared" si="1"/>
        <v>291840.39</v>
      </c>
      <c r="AH26" s="31">
        <f t="shared" si="2"/>
        <v>0</v>
      </c>
      <c r="AI26" s="21">
        <f t="shared" si="3"/>
        <v>291840.39</v>
      </c>
      <c r="AJ26" s="15">
        <f t="shared" si="4"/>
        <v>858561.11</v>
      </c>
      <c r="AK26" s="16">
        <f t="shared" si="5"/>
        <v>815405.42999999993</v>
      </c>
      <c r="AL26" s="26">
        <f t="shared" si="6"/>
        <v>43155.680000000051</v>
      </c>
    </row>
    <row r="27" spans="1:38" x14ac:dyDescent="0.2">
      <c r="A27" s="1" t="s">
        <v>460</v>
      </c>
      <c r="B27" s="1" t="s">
        <v>462</v>
      </c>
      <c r="C27" s="67">
        <v>4887</v>
      </c>
      <c r="D27" s="68" t="s">
        <v>1101</v>
      </c>
      <c r="E27" s="255" t="s">
        <v>1674</v>
      </c>
      <c r="F27" s="229">
        <v>486544.6</v>
      </c>
      <c r="G27" s="229">
        <v>99888.77</v>
      </c>
      <c r="H27" s="229">
        <v>94449.36</v>
      </c>
      <c r="I27" s="255">
        <v>254460.94</v>
      </c>
      <c r="J27" s="255">
        <v>191954.75</v>
      </c>
      <c r="Q27" s="255">
        <v>300</v>
      </c>
      <c r="R27" s="255">
        <v>1247745.83</v>
      </c>
      <c r="U27" s="230">
        <v>847920.14</v>
      </c>
      <c r="W27" s="230">
        <v>2979.55</v>
      </c>
      <c r="X27" s="230">
        <v>796880</v>
      </c>
      <c r="Z27" s="231">
        <v>1006984</v>
      </c>
      <c r="AC27" s="231">
        <v>605386.81000000006</v>
      </c>
      <c r="AD27" s="231">
        <v>68983.19</v>
      </c>
      <c r="AG27" s="77">
        <f t="shared" si="1"/>
        <v>680882.73</v>
      </c>
      <c r="AH27" s="31">
        <f t="shared" si="2"/>
        <v>0</v>
      </c>
      <c r="AI27" s="21">
        <f t="shared" si="3"/>
        <v>680882.73</v>
      </c>
      <c r="AJ27" s="15">
        <f t="shared" si="4"/>
        <v>1647779.69</v>
      </c>
      <c r="AK27" s="16">
        <f t="shared" si="5"/>
        <v>1681354</v>
      </c>
      <c r="AL27" s="26">
        <f t="shared" si="6"/>
        <v>-33574.310000000056</v>
      </c>
    </row>
    <row r="28" spans="1:38" x14ac:dyDescent="0.2">
      <c r="A28" s="1" t="s">
        <v>460</v>
      </c>
      <c r="B28" s="1" t="s">
        <v>462</v>
      </c>
      <c r="C28" s="67">
        <v>5102</v>
      </c>
      <c r="D28" s="68" t="s">
        <v>1102</v>
      </c>
      <c r="E28" s="255" t="s">
        <v>1675</v>
      </c>
      <c r="F28" s="229">
        <v>540858.88</v>
      </c>
      <c r="G28" s="229">
        <v>4301.3</v>
      </c>
      <c r="H28" s="229">
        <v>139150.37</v>
      </c>
      <c r="I28" s="255">
        <v>309708.09999999998</v>
      </c>
      <c r="J28" s="255">
        <v>778782.9</v>
      </c>
      <c r="R28" s="255">
        <v>1804121.26</v>
      </c>
      <c r="U28" s="230">
        <v>1154538.98</v>
      </c>
      <c r="W28" s="230">
        <v>1373.57</v>
      </c>
      <c r="X28" s="230">
        <v>423540</v>
      </c>
      <c r="Z28" s="231">
        <v>615299</v>
      </c>
      <c r="AC28" s="231">
        <v>362837.58</v>
      </c>
      <c r="AD28" s="231">
        <v>121742.67</v>
      </c>
      <c r="AG28" s="77">
        <f t="shared" si="1"/>
        <v>684310.55</v>
      </c>
      <c r="AH28" s="31">
        <f t="shared" si="2"/>
        <v>0</v>
      </c>
      <c r="AI28" s="21">
        <f t="shared" si="3"/>
        <v>684310.55</v>
      </c>
      <c r="AJ28" s="15">
        <f t="shared" si="4"/>
        <v>1579452.55</v>
      </c>
      <c r="AK28" s="16">
        <f t="shared" si="5"/>
        <v>1099879.25</v>
      </c>
      <c r="AL28" s="26">
        <f t="shared" si="6"/>
        <v>479573.30000000005</v>
      </c>
    </row>
    <row r="29" spans="1:38" x14ac:dyDescent="0.2">
      <c r="A29" s="1" t="s">
        <v>460</v>
      </c>
      <c r="B29" s="1" t="s">
        <v>462</v>
      </c>
      <c r="C29" s="67">
        <v>11813</v>
      </c>
      <c r="D29" s="68" t="s">
        <v>1103</v>
      </c>
      <c r="E29" s="255" t="s">
        <v>1676</v>
      </c>
      <c r="F29" s="229">
        <v>469068.49</v>
      </c>
      <c r="G29" s="229">
        <v>5502.1</v>
      </c>
      <c r="H29" s="229">
        <v>141076.92000000001</v>
      </c>
      <c r="I29" s="255">
        <v>343666.15</v>
      </c>
      <c r="J29" s="255">
        <v>202811.76</v>
      </c>
      <c r="N29" s="233">
        <v>68.95</v>
      </c>
      <c r="Q29" s="255">
        <v>539.76</v>
      </c>
      <c r="R29" s="255">
        <v>1414760.08</v>
      </c>
      <c r="U29" s="230">
        <v>904978.81</v>
      </c>
      <c r="V29" s="230">
        <v>28793.1</v>
      </c>
      <c r="W29" s="230">
        <v>1091.4000000000001</v>
      </c>
      <c r="X29" s="230">
        <v>801820</v>
      </c>
      <c r="Z29" s="231">
        <v>1024746</v>
      </c>
      <c r="AC29" s="231">
        <v>654978.52</v>
      </c>
      <c r="AD29" s="231">
        <v>106297.63</v>
      </c>
      <c r="AG29" s="77">
        <f t="shared" si="1"/>
        <v>615647.51</v>
      </c>
      <c r="AH29" s="31">
        <f t="shared" si="2"/>
        <v>68.95</v>
      </c>
      <c r="AI29" s="21">
        <f t="shared" si="3"/>
        <v>615578.56000000006</v>
      </c>
      <c r="AJ29" s="15">
        <f t="shared" si="4"/>
        <v>1736683.31</v>
      </c>
      <c r="AK29" s="16">
        <f t="shared" si="5"/>
        <v>1786022.15</v>
      </c>
      <c r="AL29" s="26">
        <f t="shared" si="6"/>
        <v>-49338.839999999851</v>
      </c>
    </row>
    <row r="30" spans="1:38" x14ac:dyDescent="0.2">
      <c r="A30" s="1" t="s">
        <v>460</v>
      </c>
      <c r="B30" s="1" t="s">
        <v>462</v>
      </c>
      <c r="C30" s="67">
        <v>7972</v>
      </c>
      <c r="D30" s="68" t="s">
        <v>1104</v>
      </c>
      <c r="E30" s="255" t="s">
        <v>1677</v>
      </c>
      <c r="F30" s="229">
        <v>606460.67000000004</v>
      </c>
      <c r="G30" s="229">
        <v>37590.480000000003</v>
      </c>
      <c r="H30" s="229">
        <v>600814.29</v>
      </c>
      <c r="I30" s="255">
        <v>179258.78</v>
      </c>
      <c r="J30" s="255">
        <v>160970.28</v>
      </c>
      <c r="N30" s="233">
        <v>79.44</v>
      </c>
      <c r="R30" s="255">
        <v>1595887.05</v>
      </c>
      <c r="U30" s="230">
        <v>1477756.42</v>
      </c>
      <c r="V30" s="230">
        <v>29628.42</v>
      </c>
      <c r="W30" s="230">
        <v>551.59</v>
      </c>
      <c r="X30" s="230">
        <v>1035800</v>
      </c>
      <c r="Z30" s="231">
        <v>1346090</v>
      </c>
      <c r="AC30" s="231">
        <v>1117124.8799999999</v>
      </c>
      <c r="AD30" s="231">
        <v>48047.43</v>
      </c>
      <c r="AG30" s="77">
        <f t="shared" si="1"/>
        <v>1244865.44</v>
      </c>
      <c r="AH30" s="31">
        <f t="shared" si="2"/>
        <v>79.44</v>
      </c>
      <c r="AI30" s="21">
        <f t="shared" si="3"/>
        <v>1244786</v>
      </c>
      <c r="AJ30" s="15">
        <f t="shared" si="4"/>
        <v>2543736.4299999997</v>
      </c>
      <c r="AK30" s="16">
        <f t="shared" si="5"/>
        <v>2511262.31</v>
      </c>
      <c r="AL30" s="26">
        <f t="shared" si="6"/>
        <v>32474.119999999646</v>
      </c>
    </row>
    <row r="31" spans="1:38" x14ac:dyDescent="0.2">
      <c r="A31" s="1" t="s">
        <v>460</v>
      </c>
      <c r="B31" s="1" t="s">
        <v>462</v>
      </c>
      <c r="C31" s="67">
        <v>3577</v>
      </c>
      <c r="D31" s="68" t="s">
        <v>1105</v>
      </c>
      <c r="E31" s="255" t="s">
        <v>1678</v>
      </c>
      <c r="F31" s="229">
        <v>406098.72</v>
      </c>
      <c r="H31" s="229">
        <v>289979.53999999998</v>
      </c>
      <c r="I31" s="255">
        <v>107224.19</v>
      </c>
      <c r="J31" s="255">
        <v>161922.47</v>
      </c>
      <c r="N31" s="233">
        <v>7.14</v>
      </c>
      <c r="R31" s="255">
        <v>1789492.25</v>
      </c>
      <c r="U31" s="230">
        <v>579626.55000000005</v>
      </c>
      <c r="V31" s="230">
        <v>17482.21</v>
      </c>
      <c r="W31" s="230">
        <v>933.75</v>
      </c>
      <c r="X31" s="230">
        <v>424940</v>
      </c>
      <c r="Z31" s="231">
        <v>570830</v>
      </c>
      <c r="AC31" s="231">
        <v>481832.24</v>
      </c>
      <c r="AD31" s="231">
        <v>46011.69</v>
      </c>
      <c r="AF31" s="231">
        <v>3600</v>
      </c>
      <c r="AG31" s="77">
        <f t="shared" si="1"/>
        <v>696078.26</v>
      </c>
      <c r="AH31" s="31">
        <f t="shared" si="2"/>
        <v>7.14</v>
      </c>
      <c r="AI31" s="21">
        <f t="shared" si="3"/>
        <v>696071.12</v>
      </c>
      <c r="AJ31" s="15">
        <f t="shared" si="4"/>
        <v>1022982.51</v>
      </c>
      <c r="AK31" s="16">
        <f t="shared" si="5"/>
        <v>1102273.93</v>
      </c>
      <c r="AL31" s="26">
        <f t="shared" si="6"/>
        <v>-79291.419999999925</v>
      </c>
    </row>
    <row r="32" spans="1:38" x14ac:dyDescent="0.2">
      <c r="A32" s="1" t="s">
        <v>460</v>
      </c>
      <c r="B32" s="1" t="s">
        <v>462</v>
      </c>
      <c r="C32" s="67">
        <v>3159</v>
      </c>
      <c r="D32" s="68" t="s">
        <v>1106</v>
      </c>
      <c r="E32" s="255" t="s">
        <v>1679</v>
      </c>
      <c r="F32" s="229">
        <v>503856.32</v>
      </c>
      <c r="G32" s="229">
        <v>3760</v>
      </c>
      <c r="H32" s="229">
        <v>107177.36</v>
      </c>
      <c r="I32" s="255">
        <v>194139.15</v>
      </c>
      <c r="J32" s="255">
        <v>382117.09</v>
      </c>
      <c r="R32" s="255">
        <v>3102228.3</v>
      </c>
      <c r="U32" s="230">
        <v>720252.94</v>
      </c>
      <c r="V32" s="230">
        <v>57238.81</v>
      </c>
      <c r="W32" s="230">
        <v>955.45</v>
      </c>
      <c r="X32" s="230">
        <v>844360</v>
      </c>
      <c r="Z32" s="231">
        <v>971659</v>
      </c>
      <c r="AC32" s="231">
        <v>449548.79999999999</v>
      </c>
      <c r="AD32" s="231">
        <v>151189.10999999999</v>
      </c>
      <c r="AG32" s="77">
        <f t="shared" si="1"/>
        <v>614793.68000000005</v>
      </c>
      <c r="AH32" s="31">
        <f t="shared" si="2"/>
        <v>0</v>
      </c>
      <c r="AI32" s="21">
        <f t="shared" si="3"/>
        <v>614793.68000000005</v>
      </c>
      <c r="AJ32" s="15">
        <f t="shared" si="4"/>
        <v>1622807.2</v>
      </c>
      <c r="AK32" s="16">
        <f t="shared" si="5"/>
        <v>1572396.9100000001</v>
      </c>
      <c r="AL32" s="26">
        <f t="shared" si="6"/>
        <v>50410.289999999804</v>
      </c>
    </row>
    <row r="33" spans="1:38" x14ac:dyDescent="0.2">
      <c r="A33" s="1" t="s">
        <v>460</v>
      </c>
      <c r="B33" s="1" t="s">
        <v>462</v>
      </c>
      <c r="C33" s="67">
        <v>3764</v>
      </c>
      <c r="D33" s="68" t="s">
        <v>1107</v>
      </c>
      <c r="E33" s="255" t="s">
        <v>1680</v>
      </c>
      <c r="F33" s="229">
        <v>831365.84</v>
      </c>
      <c r="G33" s="229">
        <v>66945.22</v>
      </c>
      <c r="H33" s="229">
        <v>107511.16</v>
      </c>
      <c r="I33" s="255">
        <v>279795.7</v>
      </c>
      <c r="J33" s="255">
        <v>151918.85999999999</v>
      </c>
      <c r="N33" s="233">
        <v>0</v>
      </c>
      <c r="R33" s="255">
        <v>1484748</v>
      </c>
      <c r="U33" s="230">
        <v>1007020.62</v>
      </c>
      <c r="V33" s="230">
        <v>157744.32999999999</v>
      </c>
      <c r="W33" s="230">
        <v>1593.62</v>
      </c>
      <c r="X33" s="230">
        <v>448820</v>
      </c>
      <c r="Z33" s="231">
        <v>621129</v>
      </c>
      <c r="AC33" s="231">
        <v>488589.31</v>
      </c>
      <c r="AD33" s="231">
        <v>90116.52</v>
      </c>
      <c r="AG33" s="77">
        <f t="shared" si="1"/>
        <v>1005822.22</v>
      </c>
      <c r="AH33" s="31">
        <f t="shared" si="2"/>
        <v>0</v>
      </c>
      <c r="AI33" s="21">
        <f t="shared" si="3"/>
        <v>1005822.22</v>
      </c>
      <c r="AJ33" s="15">
        <f t="shared" si="4"/>
        <v>1615178.57</v>
      </c>
      <c r="AK33" s="16">
        <f t="shared" si="5"/>
        <v>1199834.83</v>
      </c>
      <c r="AL33" s="26">
        <f t="shared" si="6"/>
        <v>415343.74</v>
      </c>
    </row>
    <row r="34" spans="1:38" x14ac:dyDescent="0.2">
      <c r="A34" s="1" t="s">
        <v>460</v>
      </c>
      <c r="B34" s="1" t="s">
        <v>462</v>
      </c>
      <c r="C34" s="67">
        <v>3691</v>
      </c>
      <c r="D34" s="68" t="s">
        <v>1108</v>
      </c>
      <c r="E34" s="255" t="s">
        <v>1681</v>
      </c>
      <c r="F34" s="229">
        <v>840309.43</v>
      </c>
      <c r="G34" s="229">
        <v>31438.33</v>
      </c>
      <c r="H34" s="229">
        <v>260544.11</v>
      </c>
      <c r="I34" s="255">
        <v>89834.14</v>
      </c>
      <c r="J34" s="255">
        <v>186057.61</v>
      </c>
      <c r="R34" s="255">
        <v>1924840.79</v>
      </c>
      <c r="U34" s="230">
        <v>991811.32</v>
      </c>
      <c r="W34" s="230">
        <v>1483.48</v>
      </c>
      <c r="X34" s="230">
        <v>542350</v>
      </c>
      <c r="Z34" s="231">
        <v>683541</v>
      </c>
      <c r="AC34" s="231">
        <v>395692.87</v>
      </c>
      <c r="AD34" s="231">
        <v>73464.2</v>
      </c>
      <c r="AG34" s="77">
        <f t="shared" si="1"/>
        <v>1132291.8700000001</v>
      </c>
      <c r="AH34" s="31">
        <f t="shared" si="2"/>
        <v>0</v>
      </c>
      <c r="AI34" s="21">
        <f t="shared" si="3"/>
        <v>1132291.8700000001</v>
      </c>
      <c r="AJ34" s="15">
        <f t="shared" si="4"/>
        <v>1535644.7999999998</v>
      </c>
      <c r="AK34" s="16">
        <f t="shared" si="5"/>
        <v>1152698.07</v>
      </c>
      <c r="AL34" s="26">
        <f t="shared" si="6"/>
        <v>382946.72999999975</v>
      </c>
    </row>
    <row r="35" spans="1:38" x14ac:dyDescent="0.2">
      <c r="A35" s="1" t="s">
        <v>460</v>
      </c>
      <c r="B35" s="1" t="s">
        <v>462</v>
      </c>
      <c r="C35" s="67">
        <v>7031</v>
      </c>
      <c r="D35" s="68" t="s">
        <v>1109</v>
      </c>
      <c r="E35" s="255" t="s">
        <v>1682</v>
      </c>
      <c r="F35" s="229">
        <v>1166727.19</v>
      </c>
      <c r="G35" s="229">
        <v>60872.639999999999</v>
      </c>
      <c r="H35" s="229">
        <v>179103.58</v>
      </c>
      <c r="I35" s="255">
        <v>214740.74</v>
      </c>
      <c r="J35" s="255">
        <v>114780.07</v>
      </c>
      <c r="R35" s="255">
        <v>1101601.1100000001</v>
      </c>
      <c r="U35" s="230">
        <v>944150.67</v>
      </c>
      <c r="V35" s="230">
        <v>21786.45</v>
      </c>
      <c r="W35" s="230">
        <v>2640.95</v>
      </c>
      <c r="X35" s="230">
        <v>889220</v>
      </c>
      <c r="Z35" s="231">
        <v>1119440</v>
      </c>
      <c r="AC35" s="231">
        <v>531585.73</v>
      </c>
      <c r="AD35" s="231">
        <v>41559.300000000003</v>
      </c>
      <c r="AG35" s="77">
        <f t="shared" si="1"/>
        <v>1406703.41</v>
      </c>
      <c r="AH35" s="31">
        <f t="shared" si="2"/>
        <v>0</v>
      </c>
      <c r="AI35" s="21">
        <f t="shared" si="3"/>
        <v>1406703.41</v>
      </c>
      <c r="AJ35" s="15">
        <f t="shared" si="4"/>
        <v>1857798.0699999998</v>
      </c>
      <c r="AK35" s="16">
        <f t="shared" si="5"/>
        <v>1692585.03</v>
      </c>
      <c r="AL35" s="26">
        <f t="shared" si="6"/>
        <v>165213.0399999998</v>
      </c>
    </row>
    <row r="36" spans="1:38" x14ac:dyDescent="0.2">
      <c r="A36" s="1" t="s">
        <v>460</v>
      </c>
      <c r="B36" s="1" t="s">
        <v>462</v>
      </c>
      <c r="C36" s="67">
        <v>3391</v>
      </c>
      <c r="D36" s="68" t="s">
        <v>1110</v>
      </c>
      <c r="E36" s="255" t="s">
        <v>1683</v>
      </c>
      <c r="F36" s="229">
        <v>461018.38</v>
      </c>
      <c r="G36" s="229">
        <v>11558.99</v>
      </c>
      <c r="H36" s="229">
        <v>164942.81</v>
      </c>
      <c r="I36" s="255">
        <v>1379024.61</v>
      </c>
      <c r="J36" s="255">
        <v>102048.31</v>
      </c>
      <c r="R36" s="255">
        <v>528949.56000000006</v>
      </c>
      <c r="U36" s="230">
        <v>653861.66</v>
      </c>
      <c r="V36" s="230">
        <v>189644.27</v>
      </c>
      <c r="W36" s="230">
        <v>796.98</v>
      </c>
      <c r="X36" s="230">
        <v>530110</v>
      </c>
      <c r="Z36" s="231">
        <v>700877</v>
      </c>
      <c r="AC36" s="231">
        <v>405124.77</v>
      </c>
      <c r="AD36" s="231">
        <v>78444.11</v>
      </c>
      <c r="AF36" s="231">
        <v>200</v>
      </c>
      <c r="AG36" s="77">
        <f t="shared" si="1"/>
        <v>637520.17999999993</v>
      </c>
      <c r="AH36" s="31">
        <f t="shared" si="2"/>
        <v>0</v>
      </c>
      <c r="AI36" s="21">
        <f t="shared" si="3"/>
        <v>637520.17999999993</v>
      </c>
      <c r="AJ36" s="15">
        <f t="shared" si="4"/>
        <v>1374412.9100000001</v>
      </c>
      <c r="AK36" s="16">
        <f t="shared" si="5"/>
        <v>1184645.8800000001</v>
      </c>
      <c r="AL36" s="26">
        <f t="shared" si="6"/>
        <v>189767.03000000003</v>
      </c>
    </row>
    <row r="37" spans="1:38" x14ac:dyDescent="0.2">
      <c r="A37" s="1" t="s">
        <v>460</v>
      </c>
      <c r="B37" s="1" t="s">
        <v>462</v>
      </c>
      <c r="C37" s="67">
        <v>4244</v>
      </c>
      <c r="D37" s="68" t="s">
        <v>1111</v>
      </c>
      <c r="E37" s="255" t="s">
        <v>1684</v>
      </c>
      <c r="F37" s="229">
        <v>628450.17000000004</v>
      </c>
      <c r="G37" s="229">
        <v>12460</v>
      </c>
      <c r="H37" s="229">
        <v>328607.65000000002</v>
      </c>
      <c r="I37" s="255">
        <v>414530.41</v>
      </c>
      <c r="J37" s="255">
        <v>47651.75</v>
      </c>
      <c r="Q37" s="255">
        <v>99448.88</v>
      </c>
      <c r="R37" s="255">
        <v>1603684.39</v>
      </c>
      <c r="U37" s="230">
        <v>1001105.08</v>
      </c>
      <c r="V37" s="230">
        <v>68400</v>
      </c>
      <c r="W37" s="230">
        <v>859.56</v>
      </c>
      <c r="X37" s="230">
        <v>884130</v>
      </c>
      <c r="Z37" s="231">
        <v>1031709</v>
      </c>
      <c r="AC37" s="231">
        <v>317120.21000000002</v>
      </c>
      <c r="AD37" s="231">
        <v>33747.03</v>
      </c>
      <c r="AG37" s="77">
        <f t="shared" si="1"/>
        <v>969517.82000000007</v>
      </c>
      <c r="AH37" s="31">
        <f t="shared" si="2"/>
        <v>0</v>
      </c>
      <c r="AI37" s="21">
        <f t="shared" si="3"/>
        <v>969517.82000000007</v>
      </c>
      <c r="AJ37" s="15">
        <f t="shared" si="4"/>
        <v>1954494.6400000001</v>
      </c>
      <c r="AK37" s="16">
        <f t="shared" si="5"/>
        <v>1382576.24</v>
      </c>
      <c r="AL37" s="26">
        <f t="shared" si="6"/>
        <v>571918.40000000014</v>
      </c>
    </row>
    <row r="38" spans="1:38" x14ac:dyDescent="0.2">
      <c r="A38" s="1" t="s">
        <v>460</v>
      </c>
      <c r="B38" s="1" t="s">
        <v>462</v>
      </c>
      <c r="C38" s="67">
        <v>1926</v>
      </c>
      <c r="D38" s="68" t="s">
        <v>1112</v>
      </c>
      <c r="E38" s="255" t="s">
        <v>1685</v>
      </c>
      <c r="F38" s="229">
        <v>523132.28</v>
      </c>
      <c r="G38" s="229">
        <v>20569.04</v>
      </c>
      <c r="H38" s="229">
        <v>52247.48</v>
      </c>
      <c r="I38" s="255">
        <v>108383.41</v>
      </c>
      <c r="J38" s="255">
        <v>70515.899999999994</v>
      </c>
      <c r="R38" s="255">
        <v>1498620.76</v>
      </c>
      <c r="U38" s="230">
        <v>606957.25</v>
      </c>
      <c r="V38" s="230">
        <v>39481.870000000003</v>
      </c>
      <c r="W38" s="230">
        <v>801.28</v>
      </c>
      <c r="X38" s="230">
        <v>432170</v>
      </c>
      <c r="Z38" s="231">
        <v>527609</v>
      </c>
      <c r="AC38" s="231">
        <v>192695.38</v>
      </c>
      <c r="AD38" s="231">
        <v>54530.34</v>
      </c>
      <c r="AG38" s="77">
        <f t="shared" si="1"/>
        <v>595948.80000000005</v>
      </c>
      <c r="AH38" s="31">
        <f t="shared" si="2"/>
        <v>0</v>
      </c>
      <c r="AI38" s="21">
        <f t="shared" si="3"/>
        <v>595948.80000000005</v>
      </c>
      <c r="AJ38" s="15">
        <f t="shared" si="4"/>
        <v>1079410.3999999999</v>
      </c>
      <c r="AK38" s="16">
        <f t="shared" si="5"/>
        <v>774834.72</v>
      </c>
      <c r="AL38" s="26">
        <f t="shared" si="6"/>
        <v>304575.67999999993</v>
      </c>
    </row>
    <row r="39" spans="1:38" x14ac:dyDescent="0.2">
      <c r="A39" s="1" t="s">
        <v>460</v>
      </c>
      <c r="B39" s="1" t="s">
        <v>462</v>
      </c>
      <c r="C39" s="67">
        <v>5306</v>
      </c>
      <c r="D39" s="68" t="s">
        <v>1113</v>
      </c>
      <c r="E39" s="255" t="s">
        <v>1686</v>
      </c>
      <c r="F39" s="229">
        <v>282202.34999999998</v>
      </c>
      <c r="G39" s="229">
        <v>26711.58</v>
      </c>
      <c r="H39" s="229">
        <v>39568.160000000003</v>
      </c>
      <c r="I39" s="255">
        <v>1266397.8700000001</v>
      </c>
      <c r="J39" s="255">
        <v>173726.19</v>
      </c>
      <c r="R39" s="255">
        <v>2339595.1</v>
      </c>
      <c r="U39" s="230">
        <v>756748.77</v>
      </c>
      <c r="V39" s="230">
        <v>129222.81</v>
      </c>
      <c r="W39" s="230">
        <v>557.17999999999995</v>
      </c>
      <c r="X39" s="230">
        <v>686860</v>
      </c>
      <c r="Z39" s="231">
        <v>966500</v>
      </c>
      <c r="AC39" s="231">
        <v>324706.34999999998</v>
      </c>
      <c r="AD39" s="231">
        <v>134205.31</v>
      </c>
      <c r="AG39" s="77">
        <f t="shared" si="1"/>
        <v>348482.08999999997</v>
      </c>
      <c r="AH39" s="31">
        <f t="shared" si="2"/>
        <v>0</v>
      </c>
      <c r="AI39" s="21">
        <f t="shared" si="3"/>
        <v>348482.08999999997</v>
      </c>
      <c r="AJ39" s="15">
        <f t="shared" si="4"/>
        <v>1573388.7600000002</v>
      </c>
      <c r="AK39" s="16">
        <f t="shared" si="5"/>
        <v>1425411.6600000001</v>
      </c>
      <c r="AL39" s="26">
        <f t="shared" si="6"/>
        <v>147977.10000000009</v>
      </c>
    </row>
    <row r="40" spans="1:38" x14ac:dyDescent="0.2">
      <c r="A40" s="1" t="s">
        <v>460</v>
      </c>
      <c r="B40" s="1" t="s">
        <v>462</v>
      </c>
      <c r="C40" s="67">
        <v>2556</v>
      </c>
      <c r="D40" s="68" t="s">
        <v>1114</v>
      </c>
      <c r="E40" s="255" t="s">
        <v>1687</v>
      </c>
      <c r="F40" s="229">
        <v>469264.92</v>
      </c>
      <c r="G40" s="229">
        <v>33013.56</v>
      </c>
      <c r="H40" s="229">
        <v>149479.9</v>
      </c>
      <c r="I40" s="255">
        <v>214788.32</v>
      </c>
      <c r="J40" s="255">
        <v>101809.29</v>
      </c>
      <c r="R40" s="255">
        <v>1457071.21</v>
      </c>
      <c r="U40" s="230">
        <v>603255.66</v>
      </c>
      <c r="V40" s="230">
        <v>87657.93</v>
      </c>
      <c r="W40" s="230">
        <v>1105.21</v>
      </c>
      <c r="X40" s="230">
        <v>221640</v>
      </c>
      <c r="Z40" s="231">
        <v>417458</v>
      </c>
      <c r="AC40" s="231">
        <v>266872.14</v>
      </c>
      <c r="AD40" s="231">
        <v>37141.68</v>
      </c>
      <c r="AG40" s="77">
        <f t="shared" si="1"/>
        <v>651758.38</v>
      </c>
      <c r="AH40" s="31">
        <f t="shared" si="2"/>
        <v>0</v>
      </c>
      <c r="AI40" s="21">
        <f t="shared" si="3"/>
        <v>651758.38</v>
      </c>
      <c r="AJ40" s="15">
        <f t="shared" si="4"/>
        <v>913658.8</v>
      </c>
      <c r="AK40" s="16">
        <f t="shared" si="5"/>
        <v>721471.82000000007</v>
      </c>
      <c r="AL40" s="26">
        <f t="shared" si="6"/>
        <v>192186.97999999998</v>
      </c>
    </row>
    <row r="41" spans="1:38" x14ac:dyDescent="0.2">
      <c r="A41" s="1" t="s">
        <v>460</v>
      </c>
      <c r="B41" s="1" t="s">
        <v>462</v>
      </c>
      <c r="C41" s="67">
        <v>2366</v>
      </c>
      <c r="D41" s="68" t="s">
        <v>1115</v>
      </c>
      <c r="E41" s="255" t="s">
        <v>1688</v>
      </c>
      <c r="F41" s="229">
        <v>575230.38</v>
      </c>
      <c r="G41" s="229">
        <v>5720.82</v>
      </c>
      <c r="H41" s="229">
        <v>151982.14000000001</v>
      </c>
      <c r="I41" s="255">
        <v>329760.08</v>
      </c>
      <c r="J41" s="255">
        <v>1014291.8</v>
      </c>
      <c r="R41" s="255">
        <v>1798384.44</v>
      </c>
      <c r="U41" s="230">
        <v>1195334.07</v>
      </c>
      <c r="V41" s="230">
        <v>256200</v>
      </c>
      <c r="W41" s="230">
        <v>1157.57</v>
      </c>
      <c r="X41" s="230">
        <v>318000</v>
      </c>
      <c r="Z41" s="231">
        <v>434754</v>
      </c>
      <c r="AC41" s="231">
        <v>416176.93</v>
      </c>
      <c r="AD41" s="231">
        <v>123896.49</v>
      </c>
      <c r="AG41" s="77">
        <f t="shared" si="1"/>
        <v>732933.34</v>
      </c>
      <c r="AH41" s="31">
        <f t="shared" si="2"/>
        <v>0</v>
      </c>
      <c r="AI41" s="21">
        <f t="shared" si="3"/>
        <v>732933.34</v>
      </c>
      <c r="AJ41" s="15">
        <f t="shared" si="4"/>
        <v>1770691.6400000001</v>
      </c>
      <c r="AK41" s="16">
        <f t="shared" si="5"/>
        <v>974827.41999999993</v>
      </c>
      <c r="AL41" s="26">
        <f t="shared" si="6"/>
        <v>795864.2200000002</v>
      </c>
    </row>
    <row r="42" spans="1:38" x14ac:dyDescent="0.2">
      <c r="A42" s="1" t="s">
        <v>460</v>
      </c>
      <c r="B42" s="1" t="s">
        <v>462</v>
      </c>
      <c r="C42" s="67">
        <v>5915</v>
      </c>
      <c r="D42" s="68" t="s">
        <v>1116</v>
      </c>
      <c r="E42" s="255" t="s">
        <v>1689</v>
      </c>
      <c r="F42" s="229">
        <v>475081.68</v>
      </c>
      <c r="G42" s="229">
        <v>683.44</v>
      </c>
      <c r="H42" s="229">
        <v>142130.48000000001</v>
      </c>
      <c r="I42" s="255">
        <v>287906.68</v>
      </c>
      <c r="J42" s="255">
        <v>797785.91</v>
      </c>
      <c r="K42" s="233">
        <v>6000</v>
      </c>
      <c r="N42" s="233">
        <v>275.07</v>
      </c>
      <c r="R42" s="255">
        <v>1262156.06</v>
      </c>
      <c r="U42" s="230">
        <v>1533104.59</v>
      </c>
      <c r="V42" s="230">
        <v>175884.82</v>
      </c>
      <c r="W42" s="230">
        <v>927.32</v>
      </c>
      <c r="X42" s="230">
        <v>662610</v>
      </c>
      <c r="Z42" s="231">
        <v>870229</v>
      </c>
      <c r="AC42" s="231">
        <v>568240</v>
      </c>
      <c r="AD42" s="231">
        <v>126647.31</v>
      </c>
      <c r="AG42" s="77">
        <f t="shared" si="1"/>
        <v>617895.6</v>
      </c>
      <c r="AH42" s="31">
        <f t="shared" si="2"/>
        <v>6275.07</v>
      </c>
      <c r="AI42" s="21">
        <f t="shared" si="3"/>
        <v>611620.53</v>
      </c>
      <c r="AJ42" s="15">
        <f t="shared" si="4"/>
        <v>2372526.7300000004</v>
      </c>
      <c r="AK42" s="16">
        <f t="shared" si="5"/>
        <v>1565116.31</v>
      </c>
      <c r="AL42" s="26">
        <f t="shared" si="6"/>
        <v>807410.42000000039</v>
      </c>
    </row>
    <row r="43" spans="1:38" x14ac:dyDescent="0.2">
      <c r="A43" s="1" t="s">
        <v>460</v>
      </c>
      <c r="B43" s="1" t="s">
        <v>462</v>
      </c>
      <c r="C43" s="67">
        <v>3317</v>
      </c>
      <c r="D43" s="68" t="s">
        <v>1117</v>
      </c>
      <c r="E43" s="255" t="s">
        <v>1690</v>
      </c>
      <c r="F43" s="229">
        <v>348243.95</v>
      </c>
      <c r="G43" s="229">
        <v>3315</v>
      </c>
      <c r="H43" s="229">
        <v>214077.86</v>
      </c>
      <c r="I43" s="255">
        <v>492556.46</v>
      </c>
      <c r="J43" s="255">
        <v>80296.75</v>
      </c>
      <c r="R43" s="255">
        <v>1683339.65</v>
      </c>
      <c r="U43" s="230">
        <v>585779.92000000004</v>
      </c>
      <c r="V43" s="230">
        <v>251121.48</v>
      </c>
      <c r="W43" s="230">
        <v>670.65</v>
      </c>
      <c r="X43" s="230">
        <v>213710</v>
      </c>
      <c r="Z43" s="231">
        <v>404196</v>
      </c>
      <c r="AC43" s="231">
        <v>398058.13</v>
      </c>
      <c r="AD43" s="231">
        <v>68781.73</v>
      </c>
      <c r="AG43" s="77">
        <f t="shared" si="1"/>
        <v>565636.81000000006</v>
      </c>
      <c r="AH43" s="31">
        <f t="shared" si="2"/>
        <v>0</v>
      </c>
      <c r="AI43" s="21">
        <f t="shared" si="3"/>
        <v>565636.81000000006</v>
      </c>
      <c r="AJ43" s="15">
        <f t="shared" si="4"/>
        <v>1051282.05</v>
      </c>
      <c r="AK43" s="16">
        <f t="shared" si="5"/>
        <v>871035.86</v>
      </c>
      <c r="AL43" s="26">
        <f t="shared" si="6"/>
        <v>180246.19000000006</v>
      </c>
    </row>
    <row r="44" spans="1:38" x14ac:dyDescent="0.2">
      <c r="A44" s="1" t="s">
        <v>460</v>
      </c>
      <c r="B44" s="1" t="s">
        <v>462</v>
      </c>
      <c r="C44" s="67">
        <v>2828</v>
      </c>
      <c r="D44" s="68" t="s">
        <v>1118</v>
      </c>
      <c r="E44" s="255" t="s">
        <v>1822</v>
      </c>
      <c r="F44" s="229">
        <v>811879.43</v>
      </c>
      <c r="G44" s="229">
        <v>27500</v>
      </c>
      <c r="H44" s="229">
        <v>180888.09</v>
      </c>
      <c r="I44" s="255">
        <v>299356.63</v>
      </c>
      <c r="J44" s="255">
        <v>60105.73</v>
      </c>
      <c r="R44" s="255">
        <v>2224890.19</v>
      </c>
      <c r="U44" s="230">
        <v>703983.67</v>
      </c>
      <c r="V44" s="230">
        <v>29600</v>
      </c>
      <c r="W44" s="230">
        <v>1525.18</v>
      </c>
      <c r="X44" s="230">
        <v>467900</v>
      </c>
      <c r="Z44" s="231">
        <v>578600</v>
      </c>
      <c r="AC44" s="231">
        <v>381673.05</v>
      </c>
      <c r="AD44" s="231">
        <v>71210.2</v>
      </c>
      <c r="AG44" s="77">
        <f t="shared" si="1"/>
        <v>1020267.52</v>
      </c>
      <c r="AH44" s="31">
        <f t="shared" si="2"/>
        <v>0</v>
      </c>
      <c r="AI44" s="21">
        <f t="shared" si="3"/>
        <v>1020267.52</v>
      </c>
      <c r="AJ44" s="15">
        <f t="shared" si="4"/>
        <v>1203008.8500000001</v>
      </c>
      <c r="AK44" s="16">
        <f t="shared" si="5"/>
        <v>1031483.25</v>
      </c>
      <c r="AL44" s="26">
        <f t="shared" si="6"/>
        <v>171525.60000000009</v>
      </c>
    </row>
    <row r="45" spans="1:38" x14ac:dyDescent="0.2">
      <c r="A45" s="1" t="s">
        <v>460</v>
      </c>
      <c r="B45" s="1" t="s">
        <v>462</v>
      </c>
      <c r="C45" s="67">
        <v>2529</v>
      </c>
      <c r="D45" s="68" t="s">
        <v>1119</v>
      </c>
      <c r="E45" s="255" t="s">
        <v>1835</v>
      </c>
      <c r="F45" s="229">
        <v>496551.93</v>
      </c>
      <c r="G45" s="229">
        <v>57820</v>
      </c>
      <c r="H45" s="229">
        <v>140796.70000000001</v>
      </c>
      <c r="I45" s="255">
        <v>1853128.22</v>
      </c>
      <c r="J45" s="255">
        <v>477841.8</v>
      </c>
      <c r="N45" s="233">
        <v>10000</v>
      </c>
      <c r="U45" s="230">
        <v>894239.74</v>
      </c>
      <c r="V45" s="230">
        <v>79500</v>
      </c>
      <c r="W45" s="230">
        <v>748.85</v>
      </c>
      <c r="X45" s="230">
        <v>588430</v>
      </c>
      <c r="Z45" s="231">
        <v>693753</v>
      </c>
      <c r="AC45" s="231">
        <v>398944.76</v>
      </c>
      <c r="AD45" s="231">
        <v>268363.83</v>
      </c>
      <c r="AG45" s="77">
        <f t="shared" si="1"/>
        <v>695168.62999999989</v>
      </c>
      <c r="AH45" s="31">
        <f t="shared" si="2"/>
        <v>10000</v>
      </c>
      <c r="AI45" s="21">
        <f t="shared" si="3"/>
        <v>685168.62999999989</v>
      </c>
      <c r="AJ45" s="15">
        <f t="shared" si="4"/>
        <v>1562918.5899999999</v>
      </c>
      <c r="AK45" s="16">
        <f t="shared" si="5"/>
        <v>1361061.59</v>
      </c>
      <c r="AL45" s="26">
        <f t="shared" si="6"/>
        <v>201856.99999999977</v>
      </c>
    </row>
    <row r="46" spans="1:38" x14ac:dyDescent="0.2">
      <c r="A46" s="1" t="s">
        <v>465</v>
      </c>
      <c r="B46" s="1" t="s">
        <v>466</v>
      </c>
      <c r="C46" s="67">
        <v>5981</v>
      </c>
      <c r="D46" s="68" t="s">
        <v>1120</v>
      </c>
      <c r="E46" s="255" t="s">
        <v>1691</v>
      </c>
      <c r="F46" s="229">
        <v>528824.18999999994</v>
      </c>
      <c r="G46" s="229">
        <v>0</v>
      </c>
      <c r="H46" s="229">
        <v>77194.990000000005</v>
      </c>
      <c r="I46" s="255">
        <v>1279774.04</v>
      </c>
      <c r="J46" s="255">
        <v>103738.94</v>
      </c>
      <c r="N46" s="233">
        <v>56.07</v>
      </c>
      <c r="Q46" s="255">
        <v>-88236.71</v>
      </c>
      <c r="R46" s="255">
        <v>721555.06</v>
      </c>
      <c r="U46" s="230">
        <v>814412.35</v>
      </c>
      <c r="X46" s="230">
        <v>724605.3</v>
      </c>
      <c r="Y46" s="230">
        <v>265016</v>
      </c>
      <c r="Z46" s="231">
        <v>1205682.3</v>
      </c>
      <c r="AC46" s="231">
        <v>354719.3</v>
      </c>
      <c r="AD46" s="231">
        <v>139746.94</v>
      </c>
      <c r="AG46" s="77">
        <f t="shared" si="1"/>
        <v>606019.17999999993</v>
      </c>
      <c r="AH46" s="31">
        <f t="shared" si="2"/>
        <v>56.07</v>
      </c>
      <c r="AI46" s="21">
        <f t="shared" si="3"/>
        <v>605963.11</v>
      </c>
      <c r="AJ46" s="15">
        <f t="shared" si="4"/>
        <v>1804033.65</v>
      </c>
      <c r="AK46" s="16">
        <f t="shared" si="5"/>
        <v>1700148.54</v>
      </c>
      <c r="AL46" s="26">
        <f t="shared" si="6"/>
        <v>103885.10999999987</v>
      </c>
    </row>
    <row r="47" spans="1:38" x14ac:dyDescent="0.2">
      <c r="A47" s="1" t="s">
        <v>465</v>
      </c>
      <c r="B47" s="1" t="s">
        <v>466</v>
      </c>
      <c r="C47" s="67">
        <v>5608</v>
      </c>
      <c r="D47" s="68" t="s">
        <v>1121</v>
      </c>
      <c r="E47" s="255" t="s">
        <v>1692</v>
      </c>
      <c r="F47" s="229">
        <v>483780.26</v>
      </c>
      <c r="G47" s="229">
        <v>0</v>
      </c>
      <c r="H47" s="229">
        <v>54091.71</v>
      </c>
      <c r="I47" s="255">
        <v>42032.78</v>
      </c>
      <c r="J47" s="255">
        <v>634228.13</v>
      </c>
      <c r="N47" s="233">
        <v>181.1</v>
      </c>
      <c r="Q47" s="255">
        <v>-40937.599999999999</v>
      </c>
      <c r="R47" s="255">
        <v>1541680.81</v>
      </c>
      <c r="U47" s="230">
        <v>1042440.25</v>
      </c>
      <c r="W47" s="230">
        <v>1226.8599999999999</v>
      </c>
      <c r="X47" s="230">
        <v>1010961</v>
      </c>
      <c r="Y47" s="230">
        <v>299742</v>
      </c>
      <c r="Z47" s="231">
        <v>1557901.5</v>
      </c>
      <c r="AC47" s="231">
        <v>455140.35</v>
      </c>
      <c r="AD47" s="231">
        <v>146940.85</v>
      </c>
      <c r="AG47" s="77">
        <f t="shared" si="1"/>
        <v>537871.97</v>
      </c>
      <c r="AH47" s="31">
        <f t="shared" si="2"/>
        <v>181.1</v>
      </c>
      <c r="AI47" s="21">
        <f t="shared" si="3"/>
        <v>537690.87</v>
      </c>
      <c r="AJ47" s="15">
        <f t="shared" si="4"/>
        <v>2354370.11</v>
      </c>
      <c r="AK47" s="16">
        <f t="shared" si="5"/>
        <v>2159982.7000000002</v>
      </c>
      <c r="AL47" s="26">
        <f t="shared" si="6"/>
        <v>194387.40999999968</v>
      </c>
    </row>
    <row r="48" spans="1:38" x14ac:dyDescent="0.2">
      <c r="A48" s="1" t="s">
        <v>465</v>
      </c>
      <c r="B48" s="1" t="s">
        <v>466</v>
      </c>
      <c r="C48" s="67">
        <v>3981</v>
      </c>
      <c r="D48" s="68" t="s">
        <v>1122</v>
      </c>
      <c r="E48" s="255" t="s">
        <v>1693</v>
      </c>
      <c r="F48" s="229">
        <v>349012.43</v>
      </c>
      <c r="G48" s="229">
        <v>0</v>
      </c>
      <c r="H48" s="229">
        <v>24348.77</v>
      </c>
      <c r="I48" s="255">
        <v>1418636.12</v>
      </c>
      <c r="J48" s="255">
        <v>429579.91</v>
      </c>
      <c r="N48" s="233">
        <v>86.34</v>
      </c>
      <c r="Q48" s="255">
        <v>-118467.42</v>
      </c>
      <c r="R48" s="255">
        <v>3101072.39</v>
      </c>
      <c r="U48" s="230">
        <v>662018.48</v>
      </c>
      <c r="X48" s="230">
        <v>1524075</v>
      </c>
      <c r="Y48" s="230">
        <v>195516</v>
      </c>
      <c r="Z48" s="231">
        <v>1919055</v>
      </c>
      <c r="AC48" s="231">
        <v>304571.19</v>
      </c>
      <c r="AD48" s="231">
        <v>145489.54999999999</v>
      </c>
      <c r="AG48" s="77">
        <f t="shared" si="1"/>
        <v>373361.2</v>
      </c>
      <c r="AH48" s="31">
        <f t="shared" si="2"/>
        <v>86.34</v>
      </c>
      <c r="AI48" s="21">
        <f t="shared" si="3"/>
        <v>373274.86</v>
      </c>
      <c r="AJ48" s="15">
        <f t="shared" si="4"/>
        <v>2381609.48</v>
      </c>
      <c r="AK48" s="16">
        <f t="shared" si="5"/>
        <v>2369115.7399999998</v>
      </c>
      <c r="AL48" s="26">
        <f t="shared" si="6"/>
        <v>12493.740000000224</v>
      </c>
    </row>
    <row r="49" spans="1:38" x14ac:dyDescent="0.2">
      <c r="A49" s="1" t="s">
        <v>465</v>
      </c>
      <c r="B49" s="1" t="s">
        <v>466</v>
      </c>
      <c r="C49" s="67">
        <v>2676</v>
      </c>
      <c r="D49" s="68" t="s">
        <v>1123</v>
      </c>
      <c r="E49" s="255" t="s">
        <v>1694</v>
      </c>
      <c r="F49" s="229">
        <v>227458.82</v>
      </c>
      <c r="G49" s="229">
        <v>0</v>
      </c>
      <c r="H49" s="229">
        <v>52077.38</v>
      </c>
      <c r="I49" s="255">
        <v>1850983.78</v>
      </c>
      <c r="J49" s="255">
        <v>101293.34</v>
      </c>
      <c r="N49" s="233">
        <v>46.73</v>
      </c>
      <c r="Q49" s="255">
        <v>-60311.14</v>
      </c>
      <c r="R49" s="255">
        <v>2713140.37</v>
      </c>
      <c r="U49" s="230">
        <v>629886.65</v>
      </c>
      <c r="V49" s="230">
        <v>165825</v>
      </c>
      <c r="W49" s="230">
        <v>340.05</v>
      </c>
      <c r="X49" s="230">
        <v>698704.5</v>
      </c>
      <c r="Y49" s="230">
        <v>153136</v>
      </c>
      <c r="Z49" s="231">
        <v>1028258.5</v>
      </c>
      <c r="AC49" s="231">
        <v>338497.97</v>
      </c>
      <c r="AD49" s="231">
        <v>112063.14</v>
      </c>
      <c r="AG49" s="77">
        <f t="shared" si="1"/>
        <v>279536.2</v>
      </c>
      <c r="AH49" s="31">
        <f t="shared" si="2"/>
        <v>46.73</v>
      </c>
      <c r="AI49" s="21">
        <f t="shared" si="3"/>
        <v>279489.47000000003</v>
      </c>
      <c r="AJ49" s="15">
        <f t="shared" si="4"/>
        <v>1647892.2000000002</v>
      </c>
      <c r="AK49" s="16">
        <f t="shared" si="5"/>
        <v>1478819.6099999999</v>
      </c>
      <c r="AL49" s="26">
        <f t="shared" si="6"/>
        <v>169072.59000000032</v>
      </c>
    </row>
    <row r="50" spans="1:38" x14ac:dyDescent="0.2">
      <c r="A50" s="1" t="s">
        <v>465</v>
      </c>
      <c r="B50" s="1" t="s">
        <v>466</v>
      </c>
      <c r="C50" s="67">
        <v>4612</v>
      </c>
      <c r="D50" s="68" t="s">
        <v>1124</v>
      </c>
      <c r="E50" s="255" t="s">
        <v>1695</v>
      </c>
      <c r="F50" s="229">
        <v>712085.89</v>
      </c>
      <c r="G50" s="229">
        <v>0</v>
      </c>
      <c r="H50" s="229">
        <v>66038.78</v>
      </c>
      <c r="I50" s="255">
        <v>126452.71</v>
      </c>
      <c r="J50" s="255">
        <v>215499.88</v>
      </c>
      <c r="L50" s="233">
        <v>74447.5</v>
      </c>
      <c r="N50" s="233">
        <v>232.79</v>
      </c>
      <c r="Q50" s="255">
        <v>-124045.97</v>
      </c>
      <c r="R50" s="255">
        <v>2152655.08</v>
      </c>
      <c r="U50" s="230">
        <v>1092219.6200000001</v>
      </c>
      <c r="V50" s="230">
        <v>370103.12</v>
      </c>
      <c r="W50" s="230">
        <v>54.05</v>
      </c>
      <c r="X50" s="230">
        <v>691678.7</v>
      </c>
      <c r="Y50" s="230">
        <v>211112</v>
      </c>
      <c r="Z50" s="231">
        <v>1371198.7</v>
      </c>
      <c r="AC50" s="231">
        <v>400322.74</v>
      </c>
      <c r="AD50" s="231">
        <v>87806.34</v>
      </c>
      <c r="AG50" s="77">
        <f t="shared" si="1"/>
        <v>778124.67</v>
      </c>
      <c r="AH50" s="31">
        <f t="shared" si="2"/>
        <v>74680.289999999994</v>
      </c>
      <c r="AI50" s="21">
        <f t="shared" si="3"/>
        <v>703444.38</v>
      </c>
      <c r="AJ50" s="15">
        <f t="shared" si="4"/>
        <v>2365167.4900000002</v>
      </c>
      <c r="AK50" s="16">
        <f t="shared" si="5"/>
        <v>1859327.78</v>
      </c>
      <c r="AL50" s="26">
        <f t="shared" si="6"/>
        <v>505839.7100000002</v>
      </c>
    </row>
    <row r="51" spans="1:38" x14ac:dyDescent="0.2">
      <c r="A51" s="1" t="s">
        <v>465</v>
      </c>
      <c r="B51" s="1" t="s">
        <v>466</v>
      </c>
      <c r="C51" s="67">
        <v>3723</v>
      </c>
      <c r="D51" s="68" t="s">
        <v>1125</v>
      </c>
      <c r="E51" s="255" t="s">
        <v>1823</v>
      </c>
      <c r="F51" s="229">
        <v>400578.79</v>
      </c>
      <c r="G51" s="229">
        <v>0</v>
      </c>
      <c r="H51" s="229">
        <v>43347.23</v>
      </c>
      <c r="I51" s="255">
        <v>335735.24</v>
      </c>
      <c r="J51" s="255">
        <v>118049.4</v>
      </c>
      <c r="N51" s="233">
        <v>0</v>
      </c>
      <c r="Q51" s="255">
        <v>-68874.009999999995</v>
      </c>
      <c r="R51" s="255">
        <v>2872107.81</v>
      </c>
      <c r="U51" s="230">
        <v>714009.77</v>
      </c>
      <c r="V51" s="230">
        <v>85500</v>
      </c>
      <c r="W51" s="230">
        <v>622.88</v>
      </c>
      <c r="X51" s="230">
        <v>454062</v>
      </c>
      <c r="Y51" s="230">
        <v>177200</v>
      </c>
      <c r="Z51" s="231">
        <v>891042</v>
      </c>
      <c r="AC51" s="231">
        <v>226715.14</v>
      </c>
      <c r="AD51" s="231">
        <v>143808.99</v>
      </c>
      <c r="AG51" s="77">
        <f t="shared" si="1"/>
        <v>443926.01999999996</v>
      </c>
      <c r="AH51" s="31">
        <f t="shared" si="2"/>
        <v>0</v>
      </c>
      <c r="AI51" s="21">
        <f t="shared" si="3"/>
        <v>443926.01999999996</v>
      </c>
      <c r="AJ51" s="15">
        <f t="shared" si="4"/>
        <v>1431394.65</v>
      </c>
      <c r="AK51" s="16">
        <f t="shared" si="5"/>
        <v>1261566.1300000001</v>
      </c>
      <c r="AL51" s="26">
        <f t="shared" si="6"/>
        <v>169828.51999999979</v>
      </c>
    </row>
    <row r="52" spans="1:38" x14ac:dyDescent="0.2">
      <c r="A52" s="1" t="s">
        <v>469</v>
      </c>
      <c r="B52" s="1" t="s">
        <v>470</v>
      </c>
      <c r="C52" s="67">
        <v>4086</v>
      </c>
      <c r="D52" s="68" t="s">
        <v>1126</v>
      </c>
      <c r="E52" s="255" t="s">
        <v>1696</v>
      </c>
      <c r="F52" s="229">
        <v>86295.09</v>
      </c>
      <c r="G52" s="229">
        <v>0</v>
      </c>
      <c r="H52" s="229">
        <v>30224.66</v>
      </c>
      <c r="I52" s="255">
        <v>404804.02</v>
      </c>
      <c r="J52" s="255">
        <v>101930.94</v>
      </c>
      <c r="R52" s="255">
        <v>2033236.3</v>
      </c>
      <c r="U52" s="230">
        <v>942954.98</v>
      </c>
      <c r="W52" s="230">
        <v>458.23</v>
      </c>
      <c r="X52" s="230">
        <v>429540</v>
      </c>
      <c r="Z52" s="231">
        <v>1071081</v>
      </c>
      <c r="AC52" s="231">
        <v>333578.39</v>
      </c>
      <c r="AD52" s="231">
        <v>52946.879999999997</v>
      </c>
      <c r="AG52" s="77">
        <f t="shared" si="1"/>
        <v>116519.75</v>
      </c>
      <c r="AH52" s="31">
        <f t="shared" si="2"/>
        <v>0</v>
      </c>
      <c r="AI52" s="21">
        <f t="shared" si="3"/>
        <v>116519.75</v>
      </c>
      <c r="AJ52" s="15">
        <f t="shared" si="4"/>
        <v>1372953.21</v>
      </c>
      <c r="AK52" s="16">
        <f t="shared" si="5"/>
        <v>1457606.27</v>
      </c>
      <c r="AL52" s="26">
        <f t="shared" si="6"/>
        <v>-84653.060000000056</v>
      </c>
    </row>
    <row r="53" spans="1:38" x14ac:dyDescent="0.2">
      <c r="A53" s="1" t="s">
        <v>469</v>
      </c>
      <c r="B53" s="1" t="s">
        <v>470</v>
      </c>
      <c r="C53" s="67">
        <v>4226</v>
      </c>
      <c r="D53" s="68" t="s">
        <v>1127</v>
      </c>
      <c r="E53" s="255" t="s">
        <v>1697</v>
      </c>
      <c r="F53" s="229">
        <v>278010.53999999998</v>
      </c>
      <c r="G53" s="229">
        <v>13700</v>
      </c>
      <c r="H53" s="229">
        <v>67612.61</v>
      </c>
      <c r="I53" s="255">
        <v>2013099.62</v>
      </c>
      <c r="J53" s="255">
        <v>487875.03</v>
      </c>
      <c r="R53" s="255">
        <v>575288.56999999995</v>
      </c>
      <c r="U53" s="230">
        <v>1001353.88</v>
      </c>
      <c r="W53" s="230">
        <v>819.83</v>
      </c>
      <c r="X53" s="230">
        <v>351300</v>
      </c>
      <c r="Z53" s="231">
        <v>937889</v>
      </c>
      <c r="AC53" s="231">
        <v>537539.36</v>
      </c>
      <c r="AD53" s="231">
        <v>158155.85999999999</v>
      </c>
      <c r="AG53" s="77">
        <f t="shared" si="1"/>
        <v>359323.14999999997</v>
      </c>
      <c r="AH53" s="31">
        <f t="shared" si="2"/>
        <v>0</v>
      </c>
      <c r="AI53" s="21">
        <f t="shared" si="3"/>
        <v>359323.14999999997</v>
      </c>
      <c r="AJ53" s="15">
        <f t="shared" si="4"/>
        <v>1353473.71</v>
      </c>
      <c r="AK53" s="16">
        <f t="shared" si="5"/>
        <v>1633584.2199999997</v>
      </c>
      <c r="AL53" s="26">
        <f t="shared" si="6"/>
        <v>-280110.50999999978</v>
      </c>
    </row>
    <row r="54" spans="1:38" x14ac:dyDescent="0.2">
      <c r="A54" s="1" t="s">
        <v>469</v>
      </c>
      <c r="B54" s="1" t="s">
        <v>470</v>
      </c>
      <c r="C54" s="67">
        <v>4483</v>
      </c>
      <c r="D54" s="68" t="s">
        <v>1128</v>
      </c>
      <c r="E54" s="255" t="s">
        <v>1698</v>
      </c>
      <c r="F54" s="229">
        <v>853358.02</v>
      </c>
      <c r="G54" s="229">
        <v>0</v>
      </c>
      <c r="H54" s="229">
        <v>15124</v>
      </c>
      <c r="I54" s="255">
        <v>2399954.31</v>
      </c>
      <c r="J54" s="255">
        <v>139898.66</v>
      </c>
      <c r="R54" s="255">
        <v>1317062.58</v>
      </c>
      <c r="U54" s="230">
        <v>767205.71</v>
      </c>
      <c r="W54" s="230">
        <v>1781.19</v>
      </c>
      <c r="X54" s="230">
        <v>640920</v>
      </c>
      <c r="Z54" s="231">
        <v>1081890</v>
      </c>
      <c r="AC54" s="231">
        <v>179396.75</v>
      </c>
      <c r="AD54" s="231">
        <v>98962.44</v>
      </c>
      <c r="AG54" s="77">
        <f t="shared" si="1"/>
        <v>868482.02</v>
      </c>
      <c r="AH54" s="31">
        <f t="shared" si="2"/>
        <v>0</v>
      </c>
      <c r="AI54" s="21">
        <f t="shared" si="3"/>
        <v>868482.02</v>
      </c>
      <c r="AJ54" s="15">
        <f t="shared" si="4"/>
        <v>1409906.9</v>
      </c>
      <c r="AK54" s="16">
        <f t="shared" si="5"/>
        <v>1360249.19</v>
      </c>
      <c r="AL54" s="26">
        <f t="shared" si="6"/>
        <v>49657.709999999963</v>
      </c>
    </row>
    <row r="55" spans="1:38" x14ac:dyDescent="0.2">
      <c r="A55" s="1" t="s">
        <v>469</v>
      </c>
      <c r="B55" s="1" t="s">
        <v>470</v>
      </c>
      <c r="C55" s="67">
        <v>3448</v>
      </c>
      <c r="D55" s="68" t="s">
        <v>1129</v>
      </c>
      <c r="E55" s="255" t="s">
        <v>1699</v>
      </c>
      <c r="F55" s="229">
        <v>159791.98000000001</v>
      </c>
      <c r="G55" s="229">
        <v>0</v>
      </c>
      <c r="H55" s="229">
        <v>44976.57</v>
      </c>
      <c r="I55" s="255">
        <v>55291.040000000001</v>
      </c>
      <c r="J55" s="255">
        <v>189017.7</v>
      </c>
      <c r="R55" s="255">
        <v>2202516.2599999998</v>
      </c>
      <c r="U55" s="230">
        <v>900734.39</v>
      </c>
      <c r="W55" s="230">
        <v>507.9</v>
      </c>
      <c r="X55" s="230">
        <v>338280</v>
      </c>
      <c r="Z55" s="231">
        <v>831316</v>
      </c>
      <c r="AC55" s="231">
        <v>344817.2</v>
      </c>
      <c r="AD55" s="231">
        <v>141464.51999999999</v>
      </c>
      <c r="AG55" s="77">
        <f t="shared" si="1"/>
        <v>204768.55000000002</v>
      </c>
      <c r="AH55" s="31">
        <f t="shared" si="2"/>
        <v>0</v>
      </c>
      <c r="AI55" s="21">
        <f t="shared" si="3"/>
        <v>204768.55000000002</v>
      </c>
      <c r="AJ55" s="15">
        <f t="shared" si="4"/>
        <v>1239522.29</v>
      </c>
      <c r="AK55" s="16">
        <f t="shared" si="5"/>
        <v>1317597.72</v>
      </c>
      <c r="AL55" s="26">
        <f t="shared" si="6"/>
        <v>-78075.429999999935</v>
      </c>
    </row>
    <row r="56" spans="1:38" x14ac:dyDescent="0.2">
      <c r="A56" s="1" t="s">
        <v>469</v>
      </c>
      <c r="B56" s="1" t="s">
        <v>470</v>
      </c>
      <c r="C56" s="67">
        <v>3561</v>
      </c>
      <c r="D56" s="68" t="s">
        <v>1130</v>
      </c>
      <c r="E56" s="255" t="s">
        <v>1824</v>
      </c>
      <c r="F56" s="229">
        <v>631078.65</v>
      </c>
      <c r="G56" s="229">
        <v>0</v>
      </c>
      <c r="H56" s="229">
        <v>27710.98</v>
      </c>
      <c r="I56" s="255">
        <v>307369.02</v>
      </c>
      <c r="J56" s="255">
        <v>110625.24</v>
      </c>
      <c r="R56" s="255">
        <v>2224684.62</v>
      </c>
      <c r="U56" s="230">
        <v>928860.36</v>
      </c>
      <c r="W56" s="230">
        <v>1448.51</v>
      </c>
      <c r="X56" s="230">
        <v>215940</v>
      </c>
      <c r="Z56" s="231">
        <v>721860</v>
      </c>
      <c r="AC56" s="231">
        <v>391861.95</v>
      </c>
      <c r="AD56" s="231">
        <v>97003.74</v>
      </c>
      <c r="AG56" s="77">
        <f t="shared" si="1"/>
        <v>658789.63</v>
      </c>
      <c r="AH56" s="31">
        <f t="shared" si="2"/>
        <v>0</v>
      </c>
      <c r="AI56" s="21">
        <f t="shared" si="3"/>
        <v>658789.63</v>
      </c>
      <c r="AJ56" s="15">
        <f t="shared" si="4"/>
        <v>1146248.8700000001</v>
      </c>
      <c r="AK56" s="16">
        <f t="shared" si="5"/>
        <v>1210725.69</v>
      </c>
      <c r="AL56" s="26">
        <f t="shared" si="6"/>
        <v>-64476.819999999832</v>
      </c>
    </row>
    <row r="57" spans="1:38" x14ac:dyDescent="0.2">
      <c r="A57" s="1" t="s">
        <v>472</v>
      </c>
      <c r="B57" s="1" t="s">
        <v>474</v>
      </c>
      <c r="C57" s="67">
        <v>5366</v>
      </c>
      <c r="D57" s="68" t="s">
        <v>1131</v>
      </c>
      <c r="E57" s="255" t="s">
        <v>1700</v>
      </c>
      <c r="F57" s="229">
        <v>884175.83</v>
      </c>
      <c r="G57" s="229">
        <v>10040</v>
      </c>
      <c r="H57" s="229">
        <v>52075.69</v>
      </c>
      <c r="I57" s="255">
        <v>-7568</v>
      </c>
      <c r="J57" s="255">
        <v>178095.57</v>
      </c>
      <c r="N57" s="233">
        <v>333.48</v>
      </c>
      <c r="P57" s="255">
        <v>-881517.69</v>
      </c>
      <c r="R57" s="255">
        <v>1546692.27</v>
      </c>
      <c r="U57" s="230">
        <v>970234.79</v>
      </c>
      <c r="V57" s="230">
        <v>309155</v>
      </c>
      <c r="W57" s="230">
        <v>949.55</v>
      </c>
      <c r="X57" s="230">
        <v>836520</v>
      </c>
      <c r="Y57" s="230">
        <v>98600</v>
      </c>
      <c r="Z57" s="231">
        <v>1472757</v>
      </c>
      <c r="AB57" s="231">
        <v>128</v>
      </c>
      <c r="AC57" s="231">
        <v>214332.89</v>
      </c>
      <c r="AD57" s="231">
        <v>67542.42</v>
      </c>
      <c r="AG57" s="77">
        <f t="shared" si="1"/>
        <v>946291.52</v>
      </c>
      <c r="AH57" s="31">
        <f t="shared" si="2"/>
        <v>333.48</v>
      </c>
      <c r="AI57" s="21">
        <f t="shared" si="3"/>
        <v>945958.04</v>
      </c>
      <c r="AJ57" s="15">
        <f t="shared" si="4"/>
        <v>2215459.34</v>
      </c>
      <c r="AK57" s="16">
        <f t="shared" si="5"/>
        <v>1754760.31</v>
      </c>
      <c r="AL57" s="26">
        <f t="shared" si="6"/>
        <v>460699.0299999998</v>
      </c>
    </row>
    <row r="58" spans="1:38" x14ac:dyDescent="0.2">
      <c r="A58" s="1" t="s">
        <v>472</v>
      </c>
      <c r="B58" s="1" t="s">
        <v>474</v>
      </c>
      <c r="C58" s="67">
        <v>5331</v>
      </c>
      <c r="D58" s="68" t="s">
        <v>1132</v>
      </c>
      <c r="E58" s="255" t="s">
        <v>1701</v>
      </c>
      <c r="F58" s="229">
        <v>770394.65</v>
      </c>
      <c r="G58" s="229">
        <v>36200</v>
      </c>
      <c r="H58" s="229">
        <v>36927.32</v>
      </c>
      <c r="I58" s="255">
        <v>1389428.05</v>
      </c>
      <c r="J58" s="255">
        <v>351643.14</v>
      </c>
      <c r="K58" s="233">
        <v>1408.23</v>
      </c>
      <c r="L58" s="233">
        <v>17400</v>
      </c>
      <c r="M58" s="233">
        <v>163900</v>
      </c>
      <c r="N58" s="233">
        <v>45.14</v>
      </c>
      <c r="P58" s="255">
        <v>1636221.74</v>
      </c>
      <c r="Q58" s="255">
        <v>91122.7</v>
      </c>
      <c r="R58" s="255">
        <v>305399.93</v>
      </c>
      <c r="U58" s="230">
        <v>1542860.97</v>
      </c>
      <c r="W58" s="230">
        <v>1171.97</v>
      </c>
      <c r="X58" s="230">
        <v>758380</v>
      </c>
      <c r="Y58" s="230">
        <v>71888</v>
      </c>
      <c r="Z58" s="231">
        <v>1513650</v>
      </c>
      <c r="AC58" s="231">
        <v>421207.6</v>
      </c>
      <c r="AD58" s="231">
        <v>36529.919999999998</v>
      </c>
      <c r="AG58" s="77">
        <f t="shared" si="1"/>
        <v>843521.97</v>
      </c>
      <c r="AH58" s="31">
        <f t="shared" si="2"/>
        <v>182753.37000000002</v>
      </c>
      <c r="AI58" s="21">
        <f t="shared" si="3"/>
        <v>660768.6</v>
      </c>
      <c r="AJ58" s="15">
        <f t="shared" si="4"/>
        <v>2374300.94</v>
      </c>
      <c r="AK58" s="16">
        <f t="shared" si="5"/>
        <v>1971387.52</v>
      </c>
      <c r="AL58" s="26">
        <f t="shared" si="6"/>
        <v>402913.41999999993</v>
      </c>
    </row>
    <row r="59" spans="1:38" x14ac:dyDescent="0.2">
      <c r="A59" s="1" t="s">
        <v>472</v>
      </c>
      <c r="B59" s="1" t="s">
        <v>474</v>
      </c>
      <c r="C59" s="67">
        <v>5099</v>
      </c>
      <c r="D59" s="68" t="s">
        <v>1133</v>
      </c>
      <c r="E59" s="255" t="s">
        <v>1702</v>
      </c>
      <c r="F59" s="229">
        <v>685493.49</v>
      </c>
      <c r="G59" s="229">
        <v>6840</v>
      </c>
      <c r="H59" s="229">
        <v>80609.31</v>
      </c>
      <c r="I59" s="255">
        <v>184769.88</v>
      </c>
      <c r="J59" s="255">
        <v>257658.22</v>
      </c>
      <c r="N59" s="233">
        <v>51.86</v>
      </c>
      <c r="P59" s="255">
        <v>-517528.59</v>
      </c>
      <c r="Q59" s="255">
        <v>89560.14</v>
      </c>
      <c r="R59" s="255">
        <v>1630025.76</v>
      </c>
      <c r="U59" s="230">
        <v>837586.27</v>
      </c>
      <c r="W59" s="230">
        <v>1141.49</v>
      </c>
      <c r="X59" s="230">
        <v>634600</v>
      </c>
      <c r="Y59" s="230">
        <v>89600</v>
      </c>
      <c r="Z59" s="231">
        <v>1099315</v>
      </c>
      <c r="AC59" s="231">
        <v>284486.90999999997</v>
      </c>
      <c r="AD59" s="231">
        <v>127809.12</v>
      </c>
      <c r="AG59" s="77">
        <f t="shared" si="1"/>
        <v>772942.8</v>
      </c>
      <c r="AH59" s="31">
        <f t="shared" si="2"/>
        <v>51.86</v>
      </c>
      <c r="AI59" s="21">
        <f t="shared" si="3"/>
        <v>772890.94000000006</v>
      </c>
      <c r="AJ59" s="15">
        <f t="shared" si="4"/>
        <v>1562927.76</v>
      </c>
      <c r="AK59" s="16">
        <f t="shared" si="5"/>
        <v>1511611.0299999998</v>
      </c>
      <c r="AL59" s="26">
        <f t="shared" si="6"/>
        <v>51316.730000000214</v>
      </c>
    </row>
    <row r="60" spans="1:38" x14ac:dyDescent="0.2">
      <c r="A60" s="1" t="s">
        <v>472</v>
      </c>
      <c r="B60" s="1" t="s">
        <v>474</v>
      </c>
      <c r="C60" s="67">
        <v>3004</v>
      </c>
      <c r="D60" s="68" t="s">
        <v>1134</v>
      </c>
      <c r="E60" s="255" t="s">
        <v>1703</v>
      </c>
      <c r="F60" s="229">
        <v>290571.92</v>
      </c>
      <c r="G60" s="229">
        <v>51288.26</v>
      </c>
      <c r="H60" s="229">
        <v>59045.120000000003</v>
      </c>
      <c r="I60" s="255">
        <v>552881.52</v>
      </c>
      <c r="J60" s="255">
        <v>478898.18</v>
      </c>
      <c r="N60" s="233">
        <v>0</v>
      </c>
      <c r="P60" s="255">
        <v>-1188221.6599999999</v>
      </c>
      <c r="Q60" s="255">
        <v>46939.29</v>
      </c>
      <c r="R60" s="255">
        <v>2454167.9500000002</v>
      </c>
      <c r="U60" s="230">
        <v>853523.14</v>
      </c>
      <c r="V60" s="230">
        <v>40000</v>
      </c>
      <c r="W60" s="230">
        <v>370.7</v>
      </c>
      <c r="X60" s="230">
        <v>742840</v>
      </c>
      <c r="Y60" s="230">
        <v>106914</v>
      </c>
      <c r="Z60" s="231">
        <v>1157852</v>
      </c>
      <c r="AC60" s="231">
        <v>322863.15999999997</v>
      </c>
      <c r="AD60" s="231">
        <v>65974.259999999995</v>
      </c>
      <c r="AG60" s="77">
        <f t="shared" si="1"/>
        <v>400905.3</v>
      </c>
      <c r="AH60" s="31">
        <f t="shared" si="2"/>
        <v>0</v>
      </c>
      <c r="AI60" s="21">
        <f t="shared" si="3"/>
        <v>400905.3</v>
      </c>
      <c r="AJ60" s="15">
        <f t="shared" si="4"/>
        <v>1743647.8399999999</v>
      </c>
      <c r="AK60" s="16">
        <f t="shared" si="5"/>
        <v>1546689.42</v>
      </c>
      <c r="AL60" s="26">
        <f t="shared" si="6"/>
        <v>196958.41999999993</v>
      </c>
    </row>
    <row r="61" spans="1:38" x14ac:dyDescent="0.2">
      <c r="A61" s="1" t="s">
        <v>472</v>
      </c>
      <c r="B61" s="1" t="s">
        <v>474</v>
      </c>
      <c r="C61" s="67">
        <v>2532</v>
      </c>
      <c r="D61" s="68" t="s">
        <v>1135</v>
      </c>
      <c r="E61" s="255" t="s">
        <v>1704</v>
      </c>
      <c r="F61" s="229">
        <v>187272.37</v>
      </c>
      <c r="G61" s="229">
        <v>33081.82</v>
      </c>
      <c r="H61" s="229">
        <v>69458.44</v>
      </c>
      <c r="I61" s="255">
        <v>771008.96</v>
      </c>
      <c r="J61" s="255">
        <v>270229.28999999998</v>
      </c>
      <c r="K61" s="233">
        <v>7500</v>
      </c>
      <c r="N61" s="233">
        <v>1199.8399999999999</v>
      </c>
      <c r="P61" s="255">
        <v>-214357.81</v>
      </c>
      <c r="Q61" s="255">
        <v>3448</v>
      </c>
      <c r="R61" s="255">
        <v>1419953.5</v>
      </c>
      <c r="U61" s="230">
        <v>688064.75</v>
      </c>
      <c r="W61" s="230">
        <v>255.8</v>
      </c>
      <c r="X61" s="230">
        <v>516440</v>
      </c>
      <c r="Y61" s="230">
        <v>80125</v>
      </c>
      <c r="Z61" s="231">
        <v>892675</v>
      </c>
      <c r="AB61" s="231">
        <v>4568</v>
      </c>
      <c r="AC61" s="231">
        <v>224196.5</v>
      </c>
      <c r="AD61" s="231">
        <v>22472.7</v>
      </c>
      <c r="AG61" s="77">
        <f t="shared" si="1"/>
        <v>289812.63</v>
      </c>
      <c r="AH61" s="31">
        <f t="shared" si="2"/>
        <v>8699.84</v>
      </c>
      <c r="AI61" s="21">
        <f t="shared" si="3"/>
        <v>281112.78999999998</v>
      </c>
      <c r="AJ61" s="15">
        <f t="shared" si="4"/>
        <v>1284885.55</v>
      </c>
      <c r="AK61" s="16">
        <f t="shared" si="5"/>
        <v>1143912.2</v>
      </c>
      <c r="AL61" s="26">
        <f t="shared" si="6"/>
        <v>140973.35000000009</v>
      </c>
    </row>
    <row r="62" spans="1:38" x14ac:dyDescent="0.2">
      <c r="A62" s="1" t="s">
        <v>472</v>
      </c>
      <c r="B62" s="1" t="s">
        <v>474</v>
      </c>
      <c r="C62" s="67">
        <v>1966</v>
      </c>
      <c r="D62" s="68" t="s">
        <v>1136</v>
      </c>
      <c r="E62" s="255" t="s">
        <v>1705</v>
      </c>
      <c r="F62" s="229">
        <v>277091.59999999998</v>
      </c>
      <c r="H62" s="229">
        <v>36802.04</v>
      </c>
      <c r="I62" s="255">
        <v>441365.7</v>
      </c>
      <c r="J62" s="255">
        <v>153661.48000000001</v>
      </c>
      <c r="N62" s="233">
        <v>0</v>
      </c>
      <c r="P62" s="255">
        <v>-1233222.4099999999</v>
      </c>
      <c r="Q62" s="255">
        <v>71461.119999999995</v>
      </c>
      <c r="R62" s="255">
        <v>1982389.67</v>
      </c>
      <c r="U62" s="230">
        <v>566811.51</v>
      </c>
      <c r="W62" s="230">
        <v>388.82</v>
      </c>
      <c r="X62" s="230">
        <v>657560</v>
      </c>
      <c r="Y62" s="230">
        <v>96973</v>
      </c>
      <c r="Z62" s="231">
        <v>971432</v>
      </c>
      <c r="AB62" s="231">
        <v>1728</v>
      </c>
      <c r="AC62" s="231">
        <v>193837.83</v>
      </c>
      <c r="AD62" s="231">
        <v>44850.06</v>
      </c>
      <c r="AG62" s="77">
        <f t="shared" si="1"/>
        <v>313893.63999999996</v>
      </c>
      <c r="AH62" s="31">
        <f t="shared" si="2"/>
        <v>0</v>
      </c>
      <c r="AI62" s="21">
        <f t="shared" si="3"/>
        <v>313893.63999999996</v>
      </c>
      <c r="AJ62" s="15">
        <f t="shared" si="4"/>
        <v>1321733.33</v>
      </c>
      <c r="AK62" s="16">
        <f t="shared" si="5"/>
        <v>1211847.8900000001</v>
      </c>
      <c r="AL62" s="26">
        <f t="shared" si="6"/>
        <v>109885.43999999994</v>
      </c>
    </row>
    <row r="63" spans="1:38" x14ac:dyDescent="0.2">
      <c r="A63" s="1" t="s">
        <v>472</v>
      </c>
      <c r="B63" s="1" t="s">
        <v>474</v>
      </c>
      <c r="C63" s="67">
        <v>1289</v>
      </c>
      <c r="D63" s="68" t="s">
        <v>1137</v>
      </c>
      <c r="E63" s="255" t="s">
        <v>1706</v>
      </c>
      <c r="F63" s="229">
        <v>748217.64</v>
      </c>
      <c r="G63" s="229">
        <v>18551</v>
      </c>
      <c r="H63" s="229">
        <v>92356.67</v>
      </c>
      <c r="I63" s="255">
        <v>524297.55000000005</v>
      </c>
      <c r="J63" s="255">
        <v>109085.33</v>
      </c>
      <c r="P63" s="255">
        <v>-100608.5</v>
      </c>
      <c r="Q63" s="255">
        <v>55254.65</v>
      </c>
      <c r="R63" s="255">
        <v>1478254.91</v>
      </c>
      <c r="U63" s="230">
        <v>563211.23</v>
      </c>
      <c r="W63" s="230">
        <v>1312.66</v>
      </c>
      <c r="X63" s="230">
        <v>684840</v>
      </c>
      <c r="Y63" s="230">
        <v>72030</v>
      </c>
      <c r="Z63" s="231">
        <v>977720</v>
      </c>
      <c r="AC63" s="231">
        <v>201619.7</v>
      </c>
      <c r="AD63" s="231">
        <v>61050.06</v>
      </c>
      <c r="AG63" s="77">
        <f t="shared" si="1"/>
        <v>859125.31</v>
      </c>
      <c r="AH63" s="31">
        <f t="shared" si="2"/>
        <v>0</v>
      </c>
      <c r="AI63" s="21">
        <f t="shared" si="3"/>
        <v>859125.31</v>
      </c>
      <c r="AJ63" s="15">
        <f t="shared" si="4"/>
        <v>1321393.8900000001</v>
      </c>
      <c r="AK63" s="16">
        <f t="shared" si="5"/>
        <v>1240389.76</v>
      </c>
      <c r="AL63" s="26">
        <f t="shared" si="6"/>
        <v>81004.130000000121</v>
      </c>
    </row>
    <row r="64" spans="1:38" x14ac:dyDescent="0.2">
      <c r="A64" s="1" t="s">
        <v>472</v>
      </c>
      <c r="B64" s="1" t="s">
        <v>474</v>
      </c>
      <c r="C64" s="67">
        <v>2633</v>
      </c>
      <c r="D64" s="68" t="s">
        <v>1138</v>
      </c>
      <c r="E64" s="255" t="s">
        <v>1707</v>
      </c>
      <c r="F64" s="229">
        <v>316084.33</v>
      </c>
      <c r="H64" s="229">
        <v>49418.52</v>
      </c>
      <c r="I64" s="255">
        <v>198843</v>
      </c>
      <c r="J64" s="255">
        <v>270495.42</v>
      </c>
      <c r="P64" s="255">
        <v>320546.14</v>
      </c>
      <c r="R64" s="255">
        <v>424358.77</v>
      </c>
      <c r="U64" s="230">
        <v>715175.18</v>
      </c>
      <c r="W64" s="230">
        <v>519.21</v>
      </c>
      <c r="X64" s="230">
        <v>572360</v>
      </c>
      <c r="Y64" s="230">
        <v>98916</v>
      </c>
      <c r="Z64" s="231">
        <v>1012585.5</v>
      </c>
      <c r="AB64" s="231">
        <v>4054</v>
      </c>
      <c r="AC64" s="231">
        <v>254802.21</v>
      </c>
      <c r="AD64" s="231">
        <v>15073.32</v>
      </c>
      <c r="AG64" s="77">
        <f t="shared" si="1"/>
        <v>365502.85000000003</v>
      </c>
      <c r="AH64" s="31">
        <f t="shared" si="2"/>
        <v>0</v>
      </c>
      <c r="AI64" s="21">
        <f t="shared" si="3"/>
        <v>365502.85000000003</v>
      </c>
      <c r="AJ64" s="15">
        <f t="shared" si="4"/>
        <v>1386970.3900000001</v>
      </c>
      <c r="AK64" s="16">
        <f t="shared" si="5"/>
        <v>1286515.03</v>
      </c>
      <c r="AL64" s="26">
        <f t="shared" si="6"/>
        <v>100455.3600000001</v>
      </c>
    </row>
    <row r="65" spans="1:38" x14ac:dyDescent="0.2">
      <c r="A65" s="1" t="s">
        <v>472</v>
      </c>
      <c r="B65" s="1" t="s">
        <v>474</v>
      </c>
      <c r="C65" s="67">
        <v>3093</v>
      </c>
      <c r="D65" s="68" t="s">
        <v>1139</v>
      </c>
      <c r="E65" s="255" t="s">
        <v>1708</v>
      </c>
      <c r="F65" s="229">
        <v>292839.43</v>
      </c>
      <c r="H65" s="229">
        <v>47128.55</v>
      </c>
      <c r="I65" s="255">
        <v>1237350.69</v>
      </c>
      <c r="J65" s="255">
        <v>65795.03</v>
      </c>
      <c r="N65" s="233">
        <v>0</v>
      </c>
      <c r="Q65" s="255">
        <v>1078639.76</v>
      </c>
      <c r="R65" s="255">
        <v>457634.96</v>
      </c>
      <c r="U65" s="230">
        <v>573830.98</v>
      </c>
      <c r="W65" s="230">
        <v>440.8</v>
      </c>
      <c r="X65" s="230">
        <v>652680</v>
      </c>
      <c r="Y65" s="230">
        <v>75743</v>
      </c>
      <c r="Z65" s="231">
        <v>937846</v>
      </c>
      <c r="AB65" s="231">
        <v>10820</v>
      </c>
      <c r="AC65" s="231">
        <v>208905.76</v>
      </c>
      <c r="AD65" s="231">
        <v>14516.04</v>
      </c>
      <c r="AG65" s="77">
        <f t="shared" si="1"/>
        <v>339967.98</v>
      </c>
      <c r="AH65" s="31">
        <f t="shared" si="2"/>
        <v>0</v>
      </c>
      <c r="AI65" s="21">
        <f t="shared" si="3"/>
        <v>339967.98</v>
      </c>
      <c r="AJ65" s="15">
        <f t="shared" si="4"/>
        <v>1302694.78</v>
      </c>
      <c r="AK65" s="16">
        <f t="shared" si="5"/>
        <v>1172087.8</v>
      </c>
      <c r="AL65" s="26">
        <f t="shared" si="6"/>
        <v>130606.97999999998</v>
      </c>
    </row>
    <row r="66" spans="1:38" x14ac:dyDescent="0.2">
      <c r="A66" s="1" t="s">
        <v>472</v>
      </c>
      <c r="B66" s="1" t="s">
        <v>474</v>
      </c>
      <c r="C66" s="67">
        <v>5106</v>
      </c>
      <c r="D66" s="68" t="s">
        <v>1140</v>
      </c>
      <c r="E66" s="255" t="s">
        <v>1709</v>
      </c>
      <c r="F66" s="229">
        <v>552835.43000000005</v>
      </c>
      <c r="G66" s="229">
        <v>26070</v>
      </c>
      <c r="H66" s="229">
        <v>60451.58</v>
      </c>
      <c r="I66" s="255">
        <v>24085.24</v>
      </c>
      <c r="J66" s="255">
        <v>260319.42</v>
      </c>
      <c r="N66" s="233">
        <v>380.05</v>
      </c>
      <c r="P66" s="255">
        <v>-444996.86</v>
      </c>
      <c r="Q66" s="255">
        <v>-19769</v>
      </c>
      <c r="R66" s="255">
        <v>1208029.25</v>
      </c>
      <c r="U66" s="230">
        <v>826499.51</v>
      </c>
      <c r="V66" s="230">
        <v>70000</v>
      </c>
      <c r="W66" s="230">
        <v>813.82</v>
      </c>
      <c r="X66" s="230">
        <v>923360</v>
      </c>
      <c r="Y66" s="230">
        <v>116697</v>
      </c>
      <c r="Z66" s="231">
        <v>1420435</v>
      </c>
      <c r="AC66" s="231">
        <v>254171.76</v>
      </c>
      <c r="AD66" s="231">
        <v>41561.339999999997</v>
      </c>
      <c r="AG66" s="77">
        <f t="shared" si="1"/>
        <v>639357.01</v>
      </c>
      <c r="AH66" s="31">
        <f t="shared" si="2"/>
        <v>380.05</v>
      </c>
      <c r="AI66" s="21">
        <f t="shared" si="3"/>
        <v>638976.96</v>
      </c>
      <c r="AJ66" s="15">
        <f t="shared" si="4"/>
        <v>1937370.33</v>
      </c>
      <c r="AK66" s="16">
        <f t="shared" si="5"/>
        <v>1716168.1</v>
      </c>
      <c r="AL66" s="26">
        <f t="shared" si="6"/>
        <v>221202.22999999998</v>
      </c>
    </row>
    <row r="67" spans="1:38" x14ac:dyDescent="0.2">
      <c r="A67" s="1" t="s">
        <v>472</v>
      </c>
      <c r="B67" s="1" t="s">
        <v>474</v>
      </c>
      <c r="C67" s="67">
        <v>4454</v>
      </c>
      <c r="D67" s="68" t="s">
        <v>1141</v>
      </c>
      <c r="E67" s="255" t="s">
        <v>1710</v>
      </c>
      <c r="F67" s="229">
        <v>680648.48</v>
      </c>
      <c r="G67" s="229">
        <v>26873.53</v>
      </c>
      <c r="H67" s="229">
        <v>81461.009999999995</v>
      </c>
      <c r="I67" s="255">
        <v>472624.92</v>
      </c>
      <c r="J67" s="255">
        <v>276875.46000000002</v>
      </c>
      <c r="K67" s="233">
        <v>7200</v>
      </c>
      <c r="M67" s="233">
        <v>70000</v>
      </c>
      <c r="N67" s="233">
        <v>623</v>
      </c>
      <c r="P67" s="255">
        <v>-825356.04</v>
      </c>
      <c r="Q67" s="255">
        <v>-135566.43</v>
      </c>
      <c r="R67" s="255">
        <v>2340789.7799999998</v>
      </c>
      <c r="U67" s="230">
        <v>735426.04</v>
      </c>
      <c r="W67" s="230">
        <v>1139.72</v>
      </c>
      <c r="X67" s="230">
        <v>1379212</v>
      </c>
      <c r="Y67" s="230">
        <v>109646</v>
      </c>
      <c r="Z67" s="231">
        <v>1833726</v>
      </c>
      <c r="AC67" s="231">
        <v>220818.03</v>
      </c>
      <c r="AD67" s="231">
        <v>72917.64</v>
      </c>
      <c r="AG67" s="77">
        <f t="shared" si="1"/>
        <v>788983.02</v>
      </c>
      <c r="AH67" s="31">
        <f t="shared" si="2"/>
        <v>77823</v>
      </c>
      <c r="AI67" s="21">
        <f t="shared" si="3"/>
        <v>711160.02</v>
      </c>
      <c r="AJ67" s="15">
        <f t="shared" si="4"/>
        <v>2225423.7599999998</v>
      </c>
      <c r="AK67" s="16">
        <f t="shared" si="5"/>
        <v>2127461.67</v>
      </c>
      <c r="AL67" s="26">
        <f t="shared" si="6"/>
        <v>97962.089999999851</v>
      </c>
    </row>
    <row r="68" spans="1:38" x14ac:dyDescent="0.2">
      <c r="A68" s="1" t="s">
        <v>472</v>
      </c>
      <c r="B68" s="1" t="s">
        <v>474</v>
      </c>
      <c r="C68" s="67">
        <v>3718</v>
      </c>
      <c r="D68" s="68" t="s">
        <v>1142</v>
      </c>
      <c r="E68" s="255" t="s">
        <v>1711</v>
      </c>
      <c r="F68" s="229">
        <v>262272.49</v>
      </c>
      <c r="H68" s="229">
        <v>37243.699999999997</v>
      </c>
      <c r="I68" s="255">
        <v>73880</v>
      </c>
      <c r="J68" s="255">
        <v>341024.67</v>
      </c>
      <c r="P68" s="255">
        <v>69402.100000000006</v>
      </c>
      <c r="Q68" s="255">
        <v>720</v>
      </c>
      <c r="R68" s="255">
        <v>489048.9</v>
      </c>
      <c r="U68" s="230">
        <v>780459.27</v>
      </c>
      <c r="V68" s="230">
        <v>94500</v>
      </c>
      <c r="W68" s="230">
        <v>160.9</v>
      </c>
      <c r="X68" s="230">
        <v>1490154</v>
      </c>
      <c r="Y68" s="230">
        <v>101020</v>
      </c>
      <c r="Z68" s="231">
        <v>1966240</v>
      </c>
      <c r="AC68" s="231">
        <v>300104.44</v>
      </c>
      <c r="AD68" s="231">
        <v>34100.58</v>
      </c>
      <c r="AF68" s="231">
        <v>5000</v>
      </c>
      <c r="AG68" s="77">
        <f t="shared" si="1"/>
        <v>299516.19</v>
      </c>
      <c r="AH68" s="31">
        <f t="shared" si="2"/>
        <v>0</v>
      </c>
      <c r="AI68" s="21">
        <f t="shared" si="3"/>
        <v>299516.19</v>
      </c>
      <c r="AJ68" s="15">
        <f t="shared" si="4"/>
        <v>2466294.17</v>
      </c>
      <c r="AK68" s="16">
        <f t="shared" si="5"/>
        <v>2305445.02</v>
      </c>
      <c r="AL68" s="26">
        <f t="shared" si="6"/>
        <v>160849.14999999991</v>
      </c>
    </row>
    <row r="69" spans="1:38" x14ac:dyDescent="0.2">
      <c r="A69" s="1" t="s">
        <v>472</v>
      </c>
      <c r="B69" s="1" t="s">
        <v>474</v>
      </c>
      <c r="C69" s="67">
        <v>3267</v>
      </c>
      <c r="D69" s="68" t="s">
        <v>1143</v>
      </c>
      <c r="E69" s="255" t="s">
        <v>1825</v>
      </c>
      <c r="F69" s="229">
        <v>373288.45</v>
      </c>
      <c r="H69" s="229">
        <v>46622.94</v>
      </c>
      <c r="I69" s="255">
        <v>1581601.44</v>
      </c>
      <c r="J69" s="255">
        <v>469869.5</v>
      </c>
      <c r="N69" s="233">
        <v>42.06</v>
      </c>
      <c r="Q69" s="255">
        <v>-47680.45</v>
      </c>
      <c r="R69" s="255">
        <v>2396007.25</v>
      </c>
      <c r="U69" s="230">
        <v>787667.48</v>
      </c>
      <c r="V69" s="230">
        <v>24500</v>
      </c>
      <c r="W69" s="230">
        <v>459.92</v>
      </c>
      <c r="X69" s="230">
        <v>1597520</v>
      </c>
      <c r="Y69" s="230">
        <v>122650</v>
      </c>
      <c r="Z69" s="231">
        <v>1998686</v>
      </c>
      <c r="AB69" s="231">
        <v>6520</v>
      </c>
      <c r="AC69" s="231">
        <v>296132.77</v>
      </c>
      <c r="AD69" s="231">
        <v>77789.16</v>
      </c>
      <c r="AG69" s="77">
        <f t="shared" ref="AG69:AG132" si="7">SUM(F69:H69)</f>
        <v>419911.39</v>
      </c>
      <c r="AH69" s="31">
        <f t="shared" ref="AH69:AH132" si="8">SUM(K69:N69)</f>
        <v>42.06</v>
      </c>
      <c r="AI69" s="21">
        <f t="shared" ref="AI69:AI132" si="9">AG69-AH69</f>
        <v>419869.33</v>
      </c>
      <c r="AJ69" s="15">
        <f t="shared" ref="AJ69:AJ132" si="10">SUM(S69:Y69)</f>
        <v>2532797.4</v>
      </c>
      <c r="AK69" s="16">
        <f t="shared" ref="AK69:AK132" si="11">SUM(Z69:AF69)</f>
        <v>2379127.9300000002</v>
      </c>
      <c r="AL69" s="26">
        <f t="shared" ref="AL69:AL132" si="12">AJ69-AK69</f>
        <v>153669.46999999974</v>
      </c>
    </row>
    <row r="70" spans="1:38" s="46" customFormat="1" x14ac:dyDescent="0.2">
      <c r="A70" s="306" t="s">
        <v>472</v>
      </c>
      <c r="B70" s="306" t="s">
        <v>474</v>
      </c>
      <c r="C70" s="70">
        <v>2885</v>
      </c>
      <c r="D70" s="71" t="s">
        <v>1144</v>
      </c>
      <c r="E70" s="255" t="s">
        <v>1836</v>
      </c>
      <c r="F70" s="229">
        <v>449492.8</v>
      </c>
      <c r="G70" s="229"/>
      <c r="H70" s="229">
        <v>74748.28</v>
      </c>
      <c r="I70" s="255">
        <v>5166666.6399999997</v>
      </c>
      <c r="J70" s="255">
        <v>243592.78</v>
      </c>
      <c r="K70" s="233"/>
      <c r="L70" s="233"/>
      <c r="M70" s="233"/>
      <c r="N70" s="233">
        <v>0</v>
      </c>
      <c r="O70" s="255"/>
      <c r="P70" s="255">
        <v>-375795.99</v>
      </c>
      <c r="Q70" s="255">
        <v>720</v>
      </c>
      <c r="R70" s="255">
        <v>6403982.4100000001</v>
      </c>
      <c r="S70" s="230"/>
      <c r="T70" s="230"/>
      <c r="U70" s="230">
        <v>644327.68000000005</v>
      </c>
      <c r="V70" s="230"/>
      <c r="W70" s="230">
        <v>714.16</v>
      </c>
      <c r="X70" s="230">
        <v>227060</v>
      </c>
      <c r="Y70" s="230">
        <v>112303</v>
      </c>
      <c r="Z70" s="231">
        <v>603218</v>
      </c>
      <c r="AA70" s="231"/>
      <c r="AB70" s="231"/>
      <c r="AC70" s="231">
        <v>275489.46000000002</v>
      </c>
      <c r="AD70" s="231">
        <v>175815.3</v>
      </c>
      <c r="AE70" s="231"/>
      <c r="AF70" s="231"/>
      <c r="AG70" s="77">
        <f t="shared" si="7"/>
        <v>524241.07999999996</v>
      </c>
      <c r="AH70" s="31">
        <f t="shared" si="8"/>
        <v>0</v>
      </c>
      <c r="AI70" s="21">
        <f t="shared" si="9"/>
        <v>524241.07999999996</v>
      </c>
      <c r="AJ70" s="15">
        <f t="shared" si="10"/>
        <v>984404.84000000008</v>
      </c>
      <c r="AK70" s="16">
        <f t="shared" si="11"/>
        <v>1054522.76</v>
      </c>
      <c r="AL70" s="26">
        <f t="shared" si="12"/>
        <v>-70117.919999999925</v>
      </c>
    </row>
    <row r="71" spans="1:38" s="39" customFormat="1" x14ac:dyDescent="0.2">
      <c r="A71" s="263" t="s">
        <v>477</v>
      </c>
      <c r="B71" s="263" t="s">
        <v>478</v>
      </c>
      <c r="C71" s="67">
        <v>6036</v>
      </c>
      <c r="D71" s="68" t="s">
        <v>1145</v>
      </c>
      <c r="E71" s="255" t="s">
        <v>1712</v>
      </c>
      <c r="F71" s="229">
        <v>586570.06999999995</v>
      </c>
      <c r="G71" s="229">
        <v>0</v>
      </c>
      <c r="H71" s="229">
        <v>69590.259999999995</v>
      </c>
      <c r="I71" s="255">
        <v>799554.16</v>
      </c>
      <c r="J71" s="255">
        <v>-8934.6200000000008</v>
      </c>
      <c r="K71" s="233"/>
      <c r="L71" s="233"/>
      <c r="M71" s="233"/>
      <c r="N71" s="233">
        <v>0</v>
      </c>
      <c r="O71" s="255"/>
      <c r="P71" s="255"/>
      <c r="Q71" s="255">
        <v>-927102.06</v>
      </c>
      <c r="R71" s="255">
        <v>2227185.62</v>
      </c>
      <c r="S71" s="230">
        <v>238.71</v>
      </c>
      <c r="T71" s="230"/>
      <c r="U71" s="230">
        <v>1223440.18</v>
      </c>
      <c r="V71" s="230"/>
      <c r="W71" s="230"/>
      <c r="X71" s="230">
        <v>1098840</v>
      </c>
      <c r="Y71" s="230"/>
      <c r="Z71" s="231">
        <v>1747400</v>
      </c>
      <c r="AA71" s="231"/>
      <c r="AB71" s="231"/>
      <c r="AC71" s="231">
        <v>348721.88</v>
      </c>
      <c r="AD71" s="231">
        <v>60659.7</v>
      </c>
      <c r="AE71" s="231"/>
      <c r="AF71" s="231"/>
      <c r="AG71" s="77">
        <f t="shared" si="7"/>
        <v>656160.32999999996</v>
      </c>
      <c r="AH71" s="31">
        <f t="shared" si="8"/>
        <v>0</v>
      </c>
      <c r="AI71" s="21">
        <f t="shared" si="9"/>
        <v>656160.32999999996</v>
      </c>
      <c r="AJ71" s="15">
        <f t="shared" si="10"/>
        <v>2322518.8899999997</v>
      </c>
      <c r="AK71" s="16">
        <f t="shared" si="11"/>
        <v>2156781.58</v>
      </c>
      <c r="AL71" s="26">
        <f t="shared" si="12"/>
        <v>165737.30999999959</v>
      </c>
    </row>
    <row r="72" spans="1:38" s="39" customFormat="1" x14ac:dyDescent="0.2">
      <c r="A72" s="263" t="s">
        <v>477</v>
      </c>
      <c r="B72" s="263" t="s">
        <v>478</v>
      </c>
      <c r="C72" s="67">
        <v>4053</v>
      </c>
      <c r="D72" s="68" t="s">
        <v>1146</v>
      </c>
      <c r="E72" s="255" t="s">
        <v>1713</v>
      </c>
      <c r="F72" s="229">
        <v>508347.95</v>
      </c>
      <c r="G72" s="229">
        <v>0</v>
      </c>
      <c r="H72" s="229">
        <v>285231.2</v>
      </c>
      <c r="I72" s="255">
        <v>317267.67</v>
      </c>
      <c r="J72" s="255">
        <v>27193.759999999998</v>
      </c>
      <c r="K72" s="233"/>
      <c r="L72" s="233"/>
      <c r="M72" s="233"/>
      <c r="N72" s="233">
        <v>3034.5</v>
      </c>
      <c r="O72" s="255"/>
      <c r="P72" s="255"/>
      <c r="Q72" s="255">
        <v>-2980151.41</v>
      </c>
      <c r="R72" s="255">
        <v>4014093.13</v>
      </c>
      <c r="S72" s="230">
        <v>939.74</v>
      </c>
      <c r="T72" s="230"/>
      <c r="U72" s="230">
        <v>1013313.06</v>
      </c>
      <c r="V72" s="230"/>
      <c r="W72" s="230"/>
      <c r="X72" s="230">
        <v>1035420</v>
      </c>
      <c r="Y72" s="230"/>
      <c r="Z72" s="231">
        <v>1588488</v>
      </c>
      <c r="AA72" s="231">
        <v>9020</v>
      </c>
      <c r="AB72" s="231"/>
      <c r="AC72" s="231">
        <v>288645.40000000002</v>
      </c>
      <c r="AD72" s="231">
        <v>45761.04</v>
      </c>
      <c r="AE72" s="231"/>
      <c r="AF72" s="231"/>
      <c r="AG72" s="77">
        <f t="shared" si="7"/>
        <v>793579.15</v>
      </c>
      <c r="AH72" s="31">
        <f t="shared" si="8"/>
        <v>3034.5</v>
      </c>
      <c r="AI72" s="21">
        <f t="shared" si="9"/>
        <v>790544.65</v>
      </c>
      <c r="AJ72" s="15">
        <f t="shared" si="10"/>
        <v>2049672.8</v>
      </c>
      <c r="AK72" s="16">
        <f t="shared" si="11"/>
        <v>1931914.44</v>
      </c>
      <c r="AL72" s="26">
        <f t="shared" si="12"/>
        <v>117758.3600000001</v>
      </c>
    </row>
    <row r="73" spans="1:38" s="39" customFormat="1" x14ac:dyDescent="0.2">
      <c r="A73" s="263" t="s">
        <v>477</v>
      </c>
      <c r="B73" s="263" t="s">
        <v>478</v>
      </c>
      <c r="C73" s="67">
        <v>4847</v>
      </c>
      <c r="D73" s="68" t="s">
        <v>1147</v>
      </c>
      <c r="E73" s="255" t="s">
        <v>1714</v>
      </c>
      <c r="F73" s="229">
        <v>638281.54</v>
      </c>
      <c r="G73" s="229">
        <v>0</v>
      </c>
      <c r="H73" s="229">
        <v>181618.47</v>
      </c>
      <c r="I73" s="255">
        <v>22242.44</v>
      </c>
      <c r="J73" s="255">
        <v>113085.14</v>
      </c>
      <c r="K73" s="233"/>
      <c r="L73" s="233"/>
      <c r="M73" s="233"/>
      <c r="N73" s="233"/>
      <c r="O73" s="255"/>
      <c r="P73" s="255"/>
      <c r="Q73" s="255">
        <v>-1119311.55</v>
      </c>
      <c r="R73" s="255">
        <v>2082417.38</v>
      </c>
      <c r="S73" s="230">
        <v>81.819999999999993</v>
      </c>
      <c r="T73" s="230"/>
      <c r="U73" s="230">
        <v>981290.93</v>
      </c>
      <c r="V73" s="230">
        <v>3000</v>
      </c>
      <c r="W73" s="230">
        <v>1271.76</v>
      </c>
      <c r="X73" s="230">
        <v>1083660</v>
      </c>
      <c r="Y73" s="230"/>
      <c r="Z73" s="231">
        <v>1696080</v>
      </c>
      <c r="AA73" s="231"/>
      <c r="AB73" s="231"/>
      <c r="AC73" s="231">
        <v>305664.63</v>
      </c>
      <c r="AD73" s="231">
        <v>56292.12</v>
      </c>
      <c r="AE73" s="231"/>
      <c r="AF73" s="231"/>
      <c r="AG73" s="77">
        <f t="shared" si="7"/>
        <v>819900.01</v>
      </c>
      <c r="AH73" s="31">
        <f t="shared" si="8"/>
        <v>0</v>
      </c>
      <c r="AI73" s="21">
        <f t="shared" si="9"/>
        <v>819900.01</v>
      </c>
      <c r="AJ73" s="15">
        <f t="shared" si="10"/>
        <v>2069304.51</v>
      </c>
      <c r="AK73" s="16">
        <f t="shared" si="11"/>
        <v>2058036.75</v>
      </c>
      <c r="AL73" s="26">
        <f t="shared" si="12"/>
        <v>11267.760000000009</v>
      </c>
    </row>
    <row r="74" spans="1:38" s="39" customFormat="1" x14ac:dyDescent="0.2">
      <c r="A74" s="263" t="s">
        <v>477</v>
      </c>
      <c r="B74" s="263" t="s">
        <v>478</v>
      </c>
      <c r="C74" s="67">
        <v>3826</v>
      </c>
      <c r="D74" s="68" t="s">
        <v>1148</v>
      </c>
      <c r="E74" s="255" t="s">
        <v>1715</v>
      </c>
      <c r="F74" s="229">
        <v>809071.27</v>
      </c>
      <c r="G74" s="229">
        <v>0</v>
      </c>
      <c r="H74" s="229">
        <v>70189.22</v>
      </c>
      <c r="I74" s="255">
        <v>4</v>
      </c>
      <c r="J74" s="255">
        <v>50650.64</v>
      </c>
      <c r="K74" s="233"/>
      <c r="L74" s="233"/>
      <c r="M74" s="233"/>
      <c r="N74" s="233"/>
      <c r="O74" s="255"/>
      <c r="P74" s="255"/>
      <c r="Q74" s="255">
        <v>-1392456.84</v>
      </c>
      <c r="R74" s="255">
        <v>2028298.74</v>
      </c>
      <c r="S74" s="230"/>
      <c r="T74" s="230"/>
      <c r="U74" s="230">
        <v>1005803.03</v>
      </c>
      <c r="V74" s="230"/>
      <c r="W74" s="230">
        <v>1279.79</v>
      </c>
      <c r="X74" s="230">
        <v>732980</v>
      </c>
      <c r="Y74" s="230"/>
      <c r="Z74" s="231">
        <v>1236116</v>
      </c>
      <c r="AA74" s="231">
        <v>13980</v>
      </c>
      <c r="AB74" s="231"/>
      <c r="AC74" s="231">
        <v>153615.41</v>
      </c>
      <c r="AD74" s="231">
        <v>15891.18</v>
      </c>
      <c r="AE74" s="231"/>
      <c r="AF74" s="231"/>
      <c r="AG74" s="77">
        <f t="shared" si="7"/>
        <v>879260.49</v>
      </c>
      <c r="AH74" s="31">
        <f t="shared" si="8"/>
        <v>0</v>
      </c>
      <c r="AI74" s="21">
        <f t="shared" si="9"/>
        <v>879260.49</v>
      </c>
      <c r="AJ74" s="15">
        <f t="shared" si="10"/>
        <v>1740062.82</v>
      </c>
      <c r="AK74" s="16">
        <f t="shared" si="11"/>
        <v>1419602.5899999999</v>
      </c>
      <c r="AL74" s="26">
        <f t="shared" si="12"/>
        <v>320460.23000000021</v>
      </c>
    </row>
    <row r="75" spans="1:38" s="39" customFormat="1" x14ac:dyDescent="0.2">
      <c r="A75" s="263" t="s">
        <v>477</v>
      </c>
      <c r="B75" s="263" t="s">
        <v>478</v>
      </c>
      <c r="C75" s="67">
        <v>4181</v>
      </c>
      <c r="D75" s="68" t="s">
        <v>1149</v>
      </c>
      <c r="E75" s="255" t="s">
        <v>1716</v>
      </c>
      <c r="F75" s="229">
        <v>335639.47</v>
      </c>
      <c r="G75" s="229">
        <v>0</v>
      </c>
      <c r="H75" s="229">
        <v>109452.22</v>
      </c>
      <c r="I75" s="255">
        <v>-25190.01</v>
      </c>
      <c r="J75" s="255">
        <v>54349.04</v>
      </c>
      <c r="K75" s="233"/>
      <c r="L75" s="233"/>
      <c r="M75" s="233"/>
      <c r="N75" s="233"/>
      <c r="O75" s="255"/>
      <c r="P75" s="255"/>
      <c r="Q75" s="255">
        <v>-1959505.52</v>
      </c>
      <c r="R75" s="255">
        <v>2569886.96</v>
      </c>
      <c r="S75" s="230">
        <v>85.77</v>
      </c>
      <c r="T75" s="230"/>
      <c r="U75" s="230">
        <v>838604.04</v>
      </c>
      <c r="V75" s="230"/>
      <c r="W75" s="230">
        <v>639.52</v>
      </c>
      <c r="X75" s="230">
        <v>809350</v>
      </c>
      <c r="Y75" s="230"/>
      <c r="Z75" s="231">
        <v>1537500</v>
      </c>
      <c r="AA75" s="231"/>
      <c r="AB75" s="231"/>
      <c r="AC75" s="231">
        <v>186657.07</v>
      </c>
      <c r="AD75" s="231">
        <v>42770.98</v>
      </c>
      <c r="AE75" s="231"/>
      <c r="AF75" s="231"/>
      <c r="AG75" s="77">
        <f t="shared" si="7"/>
        <v>445091.68999999994</v>
      </c>
      <c r="AH75" s="31">
        <f t="shared" si="8"/>
        <v>0</v>
      </c>
      <c r="AI75" s="21">
        <f t="shared" si="9"/>
        <v>445091.68999999994</v>
      </c>
      <c r="AJ75" s="15">
        <f t="shared" si="10"/>
        <v>1648679.33</v>
      </c>
      <c r="AK75" s="16">
        <f t="shared" si="11"/>
        <v>1766928.05</v>
      </c>
      <c r="AL75" s="26">
        <f t="shared" si="12"/>
        <v>-118248.71999999997</v>
      </c>
    </row>
    <row r="76" spans="1:38" s="39" customFormat="1" x14ac:dyDescent="0.2">
      <c r="A76" s="263" t="s">
        <v>477</v>
      </c>
      <c r="B76" s="263" t="s">
        <v>478</v>
      </c>
      <c r="C76" s="67">
        <v>2002</v>
      </c>
      <c r="D76" s="68" t="s">
        <v>1150</v>
      </c>
      <c r="E76" s="255" t="s">
        <v>1717</v>
      </c>
      <c r="F76" s="229">
        <v>484499.79</v>
      </c>
      <c r="G76" s="229">
        <v>0</v>
      </c>
      <c r="H76" s="229">
        <v>34160.44</v>
      </c>
      <c r="I76" s="255">
        <v>3164.41</v>
      </c>
      <c r="J76" s="255">
        <v>-18067.580000000002</v>
      </c>
      <c r="K76" s="233"/>
      <c r="L76" s="233"/>
      <c r="M76" s="233"/>
      <c r="N76" s="233"/>
      <c r="O76" s="255"/>
      <c r="P76" s="255"/>
      <c r="Q76" s="255">
        <v>-907517.68</v>
      </c>
      <c r="R76" s="255">
        <v>1423307.83</v>
      </c>
      <c r="S76" s="230">
        <v>944.03</v>
      </c>
      <c r="T76" s="230"/>
      <c r="U76" s="230">
        <v>687166.03</v>
      </c>
      <c r="V76" s="230"/>
      <c r="W76" s="230"/>
      <c r="X76" s="230">
        <v>985780</v>
      </c>
      <c r="Y76" s="230"/>
      <c r="Z76" s="231">
        <v>1450951</v>
      </c>
      <c r="AA76" s="231"/>
      <c r="AB76" s="231"/>
      <c r="AC76" s="231">
        <v>154416.51</v>
      </c>
      <c r="AD76" s="231">
        <v>59657.64</v>
      </c>
      <c r="AE76" s="231"/>
      <c r="AF76" s="231"/>
      <c r="AG76" s="77">
        <f t="shared" si="7"/>
        <v>518660.23</v>
      </c>
      <c r="AH76" s="31">
        <f t="shared" si="8"/>
        <v>0</v>
      </c>
      <c r="AI76" s="21">
        <f t="shared" si="9"/>
        <v>518660.23</v>
      </c>
      <c r="AJ76" s="15">
        <f t="shared" si="10"/>
        <v>1673890.06</v>
      </c>
      <c r="AK76" s="16">
        <f t="shared" si="11"/>
        <v>1665025.15</v>
      </c>
      <c r="AL76" s="26">
        <f t="shared" si="12"/>
        <v>8864.910000000149</v>
      </c>
    </row>
    <row r="77" spans="1:38" s="39" customFormat="1" x14ac:dyDescent="0.2">
      <c r="A77" s="263" t="s">
        <v>477</v>
      </c>
      <c r="B77" s="263" t="s">
        <v>478</v>
      </c>
      <c r="C77" s="67">
        <v>1933</v>
      </c>
      <c r="D77" s="68" t="s">
        <v>1151</v>
      </c>
      <c r="E77" s="255" t="s">
        <v>1826</v>
      </c>
      <c r="F77" s="229">
        <v>2699.83</v>
      </c>
      <c r="G77" s="229">
        <v>0</v>
      </c>
      <c r="H77" s="229">
        <v>279701.21999999997</v>
      </c>
      <c r="I77" s="255">
        <v>3719.09</v>
      </c>
      <c r="J77" s="255">
        <v>38077.75</v>
      </c>
      <c r="K77" s="233"/>
      <c r="L77" s="233"/>
      <c r="M77" s="233"/>
      <c r="N77" s="233">
        <v>314.39</v>
      </c>
      <c r="O77" s="255"/>
      <c r="P77" s="255"/>
      <c r="Q77" s="255">
        <v>-1650823.97</v>
      </c>
      <c r="R77" s="255">
        <v>2051654.89</v>
      </c>
      <c r="S77" s="230"/>
      <c r="T77" s="230"/>
      <c r="U77" s="230">
        <v>847638.86</v>
      </c>
      <c r="V77" s="230"/>
      <c r="W77" s="230">
        <v>175.2</v>
      </c>
      <c r="X77" s="230">
        <v>854400</v>
      </c>
      <c r="Y77" s="230"/>
      <c r="Z77" s="231">
        <v>1264620</v>
      </c>
      <c r="AA77" s="231">
        <v>11220</v>
      </c>
      <c r="AB77" s="231">
        <v>3060</v>
      </c>
      <c r="AC77" s="231">
        <v>400717.68</v>
      </c>
      <c r="AD77" s="231">
        <v>85001.8</v>
      </c>
      <c r="AE77" s="231"/>
      <c r="AF77" s="231"/>
      <c r="AG77" s="77">
        <f t="shared" si="7"/>
        <v>282401.05</v>
      </c>
      <c r="AH77" s="31">
        <f t="shared" si="8"/>
        <v>314.39</v>
      </c>
      <c r="AI77" s="21">
        <f t="shared" si="9"/>
        <v>282086.65999999997</v>
      </c>
      <c r="AJ77" s="15">
        <f t="shared" si="10"/>
        <v>1702214.06</v>
      </c>
      <c r="AK77" s="16">
        <f t="shared" si="11"/>
        <v>1764619.48</v>
      </c>
      <c r="AL77" s="26">
        <f t="shared" si="12"/>
        <v>-62405.419999999925</v>
      </c>
    </row>
    <row r="78" spans="1:38" x14ac:dyDescent="0.2">
      <c r="A78" s="1" t="s">
        <v>481</v>
      </c>
      <c r="B78" s="1" t="s">
        <v>482</v>
      </c>
      <c r="C78" s="67">
        <v>3743</v>
      </c>
      <c r="D78" s="68" t="s">
        <v>1152</v>
      </c>
      <c r="E78" s="255" t="s">
        <v>1718</v>
      </c>
      <c r="F78" s="229">
        <v>143191.82999999999</v>
      </c>
      <c r="G78" s="229">
        <v>0</v>
      </c>
      <c r="H78" s="229">
        <v>75247.539999999994</v>
      </c>
      <c r="I78" s="255">
        <v>619899.46</v>
      </c>
      <c r="J78" s="255">
        <v>202820.32</v>
      </c>
      <c r="L78" s="233">
        <v>574.73</v>
      </c>
      <c r="R78" s="255">
        <v>1625943.2</v>
      </c>
      <c r="U78" s="230">
        <v>739141.63</v>
      </c>
      <c r="V78" s="230">
        <v>30</v>
      </c>
      <c r="W78" s="230">
        <v>278.7</v>
      </c>
      <c r="X78" s="230">
        <v>507420</v>
      </c>
      <c r="Y78" s="230">
        <v>90</v>
      </c>
      <c r="Z78" s="231">
        <v>850440</v>
      </c>
      <c r="AC78" s="231">
        <v>461876.21</v>
      </c>
      <c r="AD78" s="231">
        <v>104912.23</v>
      </c>
      <c r="AG78" s="77">
        <f t="shared" si="7"/>
        <v>218439.37</v>
      </c>
      <c r="AH78" s="31">
        <f t="shared" si="8"/>
        <v>574.73</v>
      </c>
      <c r="AI78" s="21">
        <f t="shared" si="9"/>
        <v>217864.63999999998</v>
      </c>
      <c r="AJ78" s="15">
        <f t="shared" si="10"/>
        <v>1246960.33</v>
      </c>
      <c r="AK78" s="16">
        <f t="shared" si="11"/>
        <v>1417228.44</v>
      </c>
      <c r="AL78" s="26">
        <f t="shared" si="12"/>
        <v>-170268.10999999987</v>
      </c>
    </row>
    <row r="79" spans="1:38" x14ac:dyDescent="0.2">
      <c r="A79" s="1" t="s">
        <v>481</v>
      </c>
      <c r="B79" s="1" t="s">
        <v>482</v>
      </c>
      <c r="C79" s="67">
        <v>3747</v>
      </c>
      <c r="D79" s="68" t="s">
        <v>1153</v>
      </c>
      <c r="E79" s="255" t="s">
        <v>1719</v>
      </c>
      <c r="F79" s="229">
        <v>94282.53</v>
      </c>
      <c r="G79" s="229">
        <v>0</v>
      </c>
      <c r="H79" s="229">
        <v>59510.06</v>
      </c>
      <c r="I79" s="255">
        <v>291289.81</v>
      </c>
      <c r="J79" s="255">
        <v>93105.65</v>
      </c>
      <c r="L79" s="233">
        <v>12101.39</v>
      </c>
      <c r="R79" s="255">
        <v>1700209.39</v>
      </c>
      <c r="U79" s="230">
        <v>1096224.72</v>
      </c>
      <c r="W79" s="230">
        <v>45.44</v>
      </c>
      <c r="X79" s="230">
        <v>707850</v>
      </c>
      <c r="Z79" s="231">
        <v>1285170</v>
      </c>
      <c r="AC79" s="231">
        <v>407753.12</v>
      </c>
      <c r="AD79" s="231">
        <v>71550.89</v>
      </c>
      <c r="AG79" s="77">
        <f t="shared" si="7"/>
        <v>153792.59</v>
      </c>
      <c r="AH79" s="31">
        <f t="shared" si="8"/>
        <v>12101.39</v>
      </c>
      <c r="AI79" s="21">
        <f t="shared" si="9"/>
        <v>141691.20000000001</v>
      </c>
      <c r="AJ79" s="15">
        <f t="shared" si="10"/>
        <v>1804120.16</v>
      </c>
      <c r="AK79" s="16">
        <f t="shared" si="11"/>
        <v>1764474.01</v>
      </c>
      <c r="AL79" s="26">
        <f t="shared" si="12"/>
        <v>39646.149999999907</v>
      </c>
    </row>
    <row r="80" spans="1:38" x14ac:dyDescent="0.2">
      <c r="A80" s="1" t="s">
        <v>481</v>
      </c>
      <c r="B80" s="1" t="s">
        <v>482</v>
      </c>
      <c r="C80" s="67">
        <v>3095</v>
      </c>
      <c r="D80" s="68" t="s">
        <v>1154</v>
      </c>
      <c r="E80" s="255" t="s">
        <v>1720</v>
      </c>
      <c r="F80" s="229">
        <v>242736.77</v>
      </c>
      <c r="G80" s="229">
        <v>0</v>
      </c>
      <c r="H80" s="229">
        <v>52677.48</v>
      </c>
      <c r="I80" s="255">
        <v>328501.32</v>
      </c>
      <c r="J80" s="255">
        <v>60308.06</v>
      </c>
      <c r="R80" s="255">
        <v>1448416.88</v>
      </c>
      <c r="U80" s="230">
        <v>685809.76</v>
      </c>
      <c r="V80" s="230">
        <v>28000</v>
      </c>
      <c r="W80" s="230">
        <v>372.24</v>
      </c>
      <c r="X80" s="230">
        <v>737580</v>
      </c>
      <c r="Z80" s="231">
        <v>1092132</v>
      </c>
      <c r="AC80" s="231">
        <v>252675.12</v>
      </c>
      <c r="AD80" s="231">
        <v>85534.64</v>
      </c>
      <c r="AG80" s="77">
        <f t="shared" si="7"/>
        <v>295414.25</v>
      </c>
      <c r="AH80" s="31">
        <f t="shared" si="8"/>
        <v>0</v>
      </c>
      <c r="AI80" s="21">
        <f t="shared" si="9"/>
        <v>295414.25</v>
      </c>
      <c r="AJ80" s="15">
        <f t="shared" si="10"/>
        <v>1451762</v>
      </c>
      <c r="AK80" s="16">
        <f t="shared" si="11"/>
        <v>1430341.76</v>
      </c>
      <c r="AL80" s="26">
        <f t="shared" si="12"/>
        <v>21420.239999999991</v>
      </c>
    </row>
    <row r="81" spans="1:38" x14ac:dyDescent="0.2">
      <c r="A81" s="1" t="s">
        <v>481</v>
      </c>
      <c r="B81" s="1" t="s">
        <v>482</v>
      </c>
      <c r="C81" s="67">
        <v>1530</v>
      </c>
      <c r="D81" s="68" t="s">
        <v>1155</v>
      </c>
      <c r="E81" s="255" t="s">
        <v>1721</v>
      </c>
      <c r="F81" s="229">
        <v>194995.84</v>
      </c>
      <c r="G81" s="229">
        <v>0</v>
      </c>
      <c r="H81" s="229">
        <v>24879.51</v>
      </c>
      <c r="I81" s="255">
        <v>373296.31</v>
      </c>
      <c r="J81" s="255">
        <v>309802.92</v>
      </c>
      <c r="R81" s="255">
        <v>2079850.72</v>
      </c>
      <c r="U81" s="230">
        <v>674752.95</v>
      </c>
      <c r="W81" s="230">
        <v>244.57</v>
      </c>
      <c r="X81" s="230">
        <v>438102.57</v>
      </c>
      <c r="Z81" s="231">
        <v>755262.57</v>
      </c>
      <c r="AC81" s="231">
        <v>212558.35</v>
      </c>
      <c r="AD81" s="231">
        <v>119799.36</v>
      </c>
      <c r="AG81" s="77">
        <f t="shared" si="7"/>
        <v>219875.35</v>
      </c>
      <c r="AH81" s="31">
        <f t="shared" si="8"/>
        <v>0</v>
      </c>
      <c r="AI81" s="21">
        <f t="shared" si="9"/>
        <v>219875.35</v>
      </c>
      <c r="AJ81" s="15">
        <f t="shared" si="10"/>
        <v>1113100.0899999999</v>
      </c>
      <c r="AK81" s="16">
        <f t="shared" si="11"/>
        <v>1087620.28</v>
      </c>
      <c r="AL81" s="26">
        <f t="shared" si="12"/>
        <v>25479.809999999823</v>
      </c>
    </row>
    <row r="82" spans="1:38" x14ac:dyDescent="0.2">
      <c r="A82" s="1" t="s">
        <v>481</v>
      </c>
      <c r="B82" s="1" t="s">
        <v>482</v>
      </c>
      <c r="C82" s="67">
        <v>4004</v>
      </c>
      <c r="D82" s="68" t="s">
        <v>1156</v>
      </c>
      <c r="E82" s="255" t="s">
        <v>1722</v>
      </c>
      <c r="F82" s="229">
        <v>108980.87</v>
      </c>
      <c r="G82" s="229">
        <v>0</v>
      </c>
      <c r="H82" s="229">
        <v>37899.629999999997</v>
      </c>
      <c r="I82" s="255">
        <v>349181.6</v>
      </c>
      <c r="J82" s="255">
        <v>78624.06</v>
      </c>
      <c r="L82" s="233">
        <v>451</v>
      </c>
      <c r="R82" s="255">
        <v>1478004.6</v>
      </c>
      <c r="U82" s="230">
        <v>745403.72</v>
      </c>
      <c r="W82" s="230">
        <v>89.49</v>
      </c>
      <c r="X82" s="230">
        <v>540350</v>
      </c>
      <c r="Z82" s="231">
        <v>964565</v>
      </c>
      <c r="AC82" s="231">
        <v>206214.21</v>
      </c>
      <c r="AD82" s="231">
        <v>66717.81</v>
      </c>
      <c r="AG82" s="77">
        <f t="shared" si="7"/>
        <v>146880.5</v>
      </c>
      <c r="AH82" s="31">
        <f t="shared" si="8"/>
        <v>451</v>
      </c>
      <c r="AI82" s="21">
        <f t="shared" si="9"/>
        <v>146429.5</v>
      </c>
      <c r="AJ82" s="15">
        <f t="shared" si="10"/>
        <v>1285843.21</v>
      </c>
      <c r="AK82" s="16">
        <f t="shared" si="11"/>
        <v>1237497.02</v>
      </c>
      <c r="AL82" s="26">
        <f t="shared" si="12"/>
        <v>48346.189999999944</v>
      </c>
    </row>
    <row r="83" spans="1:38" x14ac:dyDescent="0.2">
      <c r="A83" s="1" t="s">
        <v>481</v>
      </c>
      <c r="B83" s="1" t="s">
        <v>482</v>
      </c>
      <c r="C83" s="67">
        <v>6265</v>
      </c>
      <c r="D83" s="68" t="s">
        <v>1157</v>
      </c>
      <c r="E83" s="255" t="s">
        <v>1723</v>
      </c>
      <c r="F83" s="229">
        <v>357871.18</v>
      </c>
      <c r="G83" s="229">
        <v>0</v>
      </c>
      <c r="H83" s="229">
        <v>57843.43</v>
      </c>
      <c r="I83" s="255">
        <v>168703.08</v>
      </c>
      <c r="J83" s="255">
        <v>72310.789999999994</v>
      </c>
      <c r="R83" s="255">
        <v>1774409.19</v>
      </c>
      <c r="U83" s="230">
        <v>918891.3</v>
      </c>
      <c r="V83" s="230">
        <v>77213</v>
      </c>
      <c r="W83" s="230">
        <v>418.92</v>
      </c>
      <c r="X83" s="230">
        <v>1009790</v>
      </c>
      <c r="Z83" s="231">
        <v>1472090</v>
      </c>
      <c r="AC83" s="231">
        <v>269832.09000000003</v>
      </c>
      <c r="AD83" s="231">
        <v>72973.62</v>
      </c>
      <c r="AG83" s="77">
        <f t="shared" si="7"/>
        <v>415714.61</v>
      </c>
      <c r="AH83" s="31">
        <f t="shared" si="8"/>
        <v>0</v>
      </c>
      <c r="AI83" s="21">
        <f t="shared" si="9"/>
        <v>415714.61</v>
      </c>
      <c r="AJ83" s="15">
        <f t="shared" si="10"/>
        <v>2006313.2200000002</v>
      </c>
      <c r="AK83" s="16">
        <f t="shared" si="11"/>
        <v>1814895.71</v>
      </c>
      <c r="AL83" s="26">
        <f t="shared" si="12"/>
        <v>191417.51000000024</v>
      </c>
    </row>
    <row r="84" spans="1:38" x14ac:dyDescent="0.2">
      <c r="A84" s="1" t="s">
        <v>481</v>
      </c>
      <c r="B84" s="1" t="s">
        <v>482</v>
      </c>
      <c r="C84" s="67">
        <v>4051</v>
      </c>
      <c r="D84" s="68" t="s">
        <v>1158</v>
      </c>
      <c r="E84" s="255" t="s">
        <v>1724</v>
      </c>
      <c r="F84" s="229">
        <v>113187.23</v>
      </c>
      <c r="G84" s="229">
        <v>0</v>
      </c>
      <c r="H84" s="229">
        <v>44922.16</v>
      </c>
      <c r="I84" s="255">
        <v>436497.36</v>
      </c>
      <c r="J84" s="255">
        <v>100043.21</v>
      </c>
      <c r="R84" s="255">
        <v>1568940.19</v>
      </c>
      <c r="U84" s="230">
        <v>862889.31</v>
      </c>
      <c r="W84" s="230">
        <v>186.44</v>
      </c>
      <c r="X84" s="230">
        <v>771890</v>
      </c>
      <c r="Z84" s="231">
        <v>1256870</v>
      </c>
      <c r="AC84" s="231">
        <v>251730.03</v>
      </c>
      <c r="AD84" s="231">
        <v>64051.46</v>
      </c>
      <c r="AG84" s="77">
        <f t="shared" si="7"/>
        <v>158109.39000000001</v>
      </c>
      <c r="AH84" s="31">
        <f t="shared" si="8"/>
        <v>0</v>
      </c>
      <c r="AI84" s="21">
        <f t="shared" si="9"/>
        <v>158109.39000000001</v>
      </c>
      <c r="AJ84" s="15">
        <f t="shared" si="10"/>
        <v>1634965.75</v>
      </c>
      <c r="AK84" s="16">
        <f t="shared" si="11"/>
        <v>1572651.49</v>
      </c>
      <c r="AL84" s="26">
        <f t="shared" si="12"/>
        <v>62314.260000000009</v>
      </c>
    </row>
    <row r="85" spans="1:38" x14ac:dyDescent="0.2">
      <c r="A85" s="1" t="s">
        <v>481</v>
      </c>
      <c r="B85" s="1" t="s">
        <v>482</v>
      </c>
      <c r="C85" s="67">
        <v>3423</v>
      </c>
      <c r="D85" s="68" t="s">
        <v>1159</v>
      </c>
      <c r="E85" s="255" t="s">
        <v>1725</v>
      </c>
      <c r="F85" s="229">
        <v>270594.01</v>
      </c>
      <c r="G85" s="229">
        <v>0</v>
      </c>
      <c r="H85" s="229">
        <v>13084.67</v>
      </c>
      <c r="I85" s="255">
        <v>458754.87</v>
      </c>
      <c r="J85" s="255">
        <v>32618.16</v>
      </c>
      <c r="R85" s="255">
        <v>1499346.49</v>
      </c>
      <c r="U85" s="230">
        <v>952253.22</v>
      </c>
      <c r="V85" s="230">
        <v>102650</v>
      </c>
      <c r="W85" s="230">
        <v>901.15</v>
      </c>
      <c r="X85" s="230">
        <v>545580</v>
      </c>
      <c r="Z85" s="231">
        <v>1125120</v>
      </c>
      <c r="AC85" s="231">
        <v>245980.52</v>
      </c>
      <c r="AD85" s="231">
        <v>73717.990000000005</v>
      </c>
      <c r="AG85" s="77">
        <f t="shared" si="7"/>
        <v>283678.68</v>
      </c>
      <c r="AH85" s="31">
        <f t="shared" si="8"/>
        <v>0</v>
      </c>
      <c r="AI85" s="21">
        <f t="shared" si="9"/>
        <v>283678.68</v>
      </c>
      <c r="AJ85" s="15">
        <f t="shared" si="10"/>
        <v>1601384.3699999999</v>
      </c>
      <c r="AK85" s="16">
        <f t="shared" si="11"/>
        <v>1444818.51</v>
      </c>
      <c r="AL85" s="26">
        <f t="shared" si="12"/>
        <v>156565.85999999987</v>
      </c>
    </row>
    <row r="86" spans="1:38" x14ac:dyDescent="0.2">
      <c r="A86" s="1" t="s">
        <v>481</v>
      </c>
      <c r="B86" s="1" t="s">
        <v>482</v>
      </c>
      <c r="C86" s="67">
        <v>1355</v>
      </c>
      <c r="D86" s="68" t="s">
        <v>1160</v>
      </c>
      <c r="E86" s="255" t="s">
        <v>1832</v>
      </c>
      <c r="F86" s="229">
        <v>143440.46</v>
      </c>
      <c r="G86" s="229">
        <v>0</v>
      </c>
      <c r="H86" s="229">
        <v>28009.47</v>
      </c>
      <c r="I86" s="255">
        <v>447666.66</v>
      </c>
      <c r="J86" s="255">
        <v>43536.71</v>
      </c>
      <c r="Q86" s="255">
        <v>146.19999999999999</v>
      </c>
      <c r="R86" s="255">
        <v>2293429.0699999998</v>
      </c>
      <c r="U86" s="230">
        <v>410666.66</v>
      </c>
      <c r="V86" s="230">
        <v>18000</v>
      </c>
      <c r="W86" s="230">
        <v>220.47</v>
      </c>
      <c r="X86" s="230">
        <v>446610</v>
      </c>
      <c r="Z86" s="231">
        <v>636570</v>
      </c>
      <c r="AC86" s="231">
        <v>171977.75</v>
      </c>
      <c r="AD86" s="231">
        <v>59820.4</v>
      </c>
      <c r="AG86" s="77">
        <f t="shared" si="7"/>
        <v>171449.93</v>
      </c>
      <c r="AH86" s="31">
        <f t="shared" si="8"/>
        <v>0</v>
      </c>
      <c r="AI86" s="21">
        <f t="shared" si="9"/>
        <v>171449.93</v>
      </c>
      <c r="AJ86" s="15">
        <f t="shared" si="10"/>
        <v>875497.12999999989</v>
      </c>
      <c r="AK86" s="16">
        <f t="shared" si="11"/>
        <v>868368.15</v>
      </c>
      <c r="AL86" s="26">
        <f t="shared" si="12"/>
        <v>7128.979999999865</v>
      </c>
    </row>
    <row r="87" spans="1:38" x14ac:dyDescent="0.2">
      <c r="A87" s="1" t="s">
        <v>485</v>
      </c>
      <c r="B87" s="1" t="s">
        <v>486</v>
      </c>
      <c r="C87" s="67">
        <v>2146</v>
      </c>
      <c r="D87" s="68" t="s">
        <v>1161</v>
      </c>
      <c r="E87" s="255" t="s">
        <v>1726</v>
      </c>
      <c r="F87" s="229">
        <v>465650.16</v>
      </c>
      <c r="G87" s="229">
        <v>0</v>
      </c>
      <c r="H87" s="229">
        <v>33619.53</v>
      </c>
      <c r="I87" s="255">
        <v>794118.52</v>
      </c>
      <c r="J87" s="255">
        <v>50886.38</v>
      </c>
      <c r="M87" s="233">
        <v>98000</v>
      </c>
      <c r="Q87" s="255">
        <v>-282612.59000000003</v>
      </c>
      <c r="R87" s="255">
        <v>1525529.54</v>
      </c>
      <c r="U87" s="230">
        <v>354070.58</v>
      </c>
      <c r="W87" s="230">
        <v>1966.4</v>
      </c>
      <c r="X87" s="230">
        <v>432340</v>
      </c>
      <c r="Z87" s="231">
        <v>557200</v>
      </c>
      <c r="AC87" s="231">
        <v>194468.5</v>
      </c>
      <c r="AD87" s="231">
        <v>27642.84</v>
      </c>
      <c r="AG87" s="77">
        <f t="shared" si="7"/>
        <v>499269.68999999994</v>
      </c>
      <c r="AH87" s="31">
        <f t="shared" si="8"/>
        <v>98000</v>
      </c>
      <c r="AI87" s="21">
        <f t="shared" si="9"/>
        <v>401269.68999999994</v>
      </c>
      <c r="AJ87" s="15">
        <f t="shared" si="10"/>
        <v>788376.98</v>
      </c>
      <c r="AK87" s="16">
        <f t="shared" si="11"/>
        <v>779311.34</v>
      </c>
      <c r="AL87" s="26">
        <f t="shared" si="12"/>
        <v>9065.640000000014</v>
      </c>
    </row>
    <row r="88" spans="1:38" x14ac:dyDescent="0.2">
      <c r="A88" s="1" t="s">
        <v>485</v>
      </c>
      <c r="B88" s="1" t="s">
        <v>486</v>
      </c>
      <c r="C88" s="67">
        <v>1277</v>
      </c>
      <c r="D88" s="68" t="s">
        <v>1162</v>
      </c>
      <c r="E88" s="255" t="s">
        <v>1727</v>
      </c>
      <c r="F88" s="229">
        <v>358113.29</v>
      </c>
      <c r="G88" s="229">
        <v>0</v>
      </c>
      <c r="H88" s="229">
        <v>16133.58</v>
      </c>
      <c r="I88" s="255">
        <v>407935.21</v>
      </c>
      <c r="J88" s="255">
        <v>20576.169999999998</v>
      </c>
      <c r="L88" s="233">
        <v>73000</v>
      </c>
      <c r="M88" s="233">
        <v>37000</v>
      </c>
      <c r="Q88" s="255">
        <v>-775100.94</v>
      </c>
      <c r="R88" s="255">
        <v>1451545.03</v>
      </c>
      <c r="U88" s="230">
        <v>304750.90000000002</v>
      </c>
      <c r="W88" s="230">
        <v>610.99</v>
      </c>
      <c r="X88" s="230">
        <v>430860</v>
      </c>
      <c r="Z88" s="231">
        <v>561540</v>
      </c>
      <c r="AC88" s="231">
        <v>125741.91</v>
      </c>
      <c r="AD88" s="231">
        <v>26660.82</v>
      </c>
      <c r="AG88" s="77">
        <f t="shared" si="7"/>
        <v>374246.87</v>
      </c>
      <c r="AH88" s="31">
        <f t="shared" si="8"/>
        <v>110000</v>
      </c>
      <c r="AI88" s="21">
        <f t="shared" si="9"/>
        <v>264246.87</v>
      </c>
      <c r="AJ88" s="15">
        <f t="shared" si="10"/>
        <v>736221.89</v>
      </c>
      <c r="AK88" s="16">
        <f t="shared" si="11"/>
        <v>713942.73</v>
      </c>
      <c r="AL88" s="26">
        <f t="shared" si="12"/>
        <v>22279.160000000033</v>
      </c>
    </row>
    <row r="89" spans="1:38" x14ac:dyDescent="0.2">
      <c r="A89" s="1" t="s">
        <v>485</v>
      </c>
      <c r="B89" s="1" t="s">
        <v>486</v>
      </c>
      <c r="C89" s="67">
        <v>2783</v>
      </c>
      <c r="D89" s="68" t="s">
        <v>1163</v>
      </c>
      <c r="E89" s="255" t="s">
        <v>1728</v>
      </c>
      <c r="F89" s="229">
        <v>553169.1</v>
      </c>
      <c r="G89" s="229">
        <v>0</v>
      </c>
      <c r="H89" s="229">
        <v>20527.919999999998</v>
      </c>
      <c r="I89" s="255">
        <v>2250260.7799999998</v>
      </c>
      <c r="J89" s="255">
        <v>-17875.84</v>
      </c>
      <c r="L89" s="233">
        <v>95000</v>
      </c>
      <c r="M89" s="233">
        <v>70000</v>
      </c>
      <c r="Q89" s="255">
        <v>2303650.02</v>
      </c>
      <c r="R89" s="255">
        <v>328050.34000000003</v>
      </c>
      <c r="U89" s="230">
        <v>436019.37</v>
      </c>
      <c r="W89" s="230">
        <v>1025.55</v>
      </c>
      <c r="X89" s="230">
        <v>597660</v>
      </c>
      <c r="Z89" s="231">
        <v>662060</v>
      </c>
      <c r="AC89" s="231">
        <v>270493.7</v>
      </c>
      <c r="AD89" s="231">
        <v>86332.62</v>
      </c>
      <c r="AG89" s="77">
        <f t="shared" si="7"/>
        <v>573697.02</v>
      </c>
      <c r="AH89" s="31">
        <f t="shared" si="8"/>
        <v>165000</v>
      </c>
      <c r="AI89" s="21">
        <f t="shared" si="9"/>
        <v>408697.02</v>
      </c>
      <c r="AJ89" s="15">
        <f t="shared" si="10"/>
        <v>1034704.9199999999</v>
      </c>
      <c r="AK89" s="16">
        <f t="shared" si="11"/>
        <v>1018886.32</v>
      </c>
      <c r="AL89" s="26">
        <f t="shared" si="12"/>
        <v>15818.599999999977</v>
      </c>
    </row>
    <row r="90" spans="1:38" x14ac:dyDescent="0.2">
      <c r="A90" s="1" t="s">
        <v>485</v>
      </c>
      <c r="B90" s="1" t="s">
        <v>486</v>
      </c>
      <c r="C90" s="67">
        <v>1769</v>
      </c>
      <c r="D90" s="68" t="s">
        <v>1164</v>
      </c>
      <c r="E90" s="255" t="s">
        <v>1821</v>
      </c>
      <c r="F90" s="229">
        <v>236001.25</v>
      </c>
      <c r="G90" s="229">
        <v>0</v>
      </c>
      <c r="H90" s="229">
        <v>22279.54</v>
      </c>
      <c r="I90" s="255">
        <v>275589.34999999998</v>
      </c>
      <c r="J90" s="255">
        <v>-360.12</v>
      </c>
      <c r="L90" s="233">
        <v>130000</v>
      </c>
      <c r="M90" s="233">
        <v>66750</v>
      </c>
      <c r="Q90" s="255">
        <v>-1485746.22</v>
      </c>
      <c r="R90" s="255">
        <v>1852229.71</v>
      </c>
      <c r="U90" s="230">
        <v>303386.59000000003</v>
      </c>
      <c r="W90" s="230">
        <v>385.52</v>
      </c>
      <c r="X90" s="230">
        <v>626520</v>
      </c>
      <c r="Z90" s="231">
        <v>768340</v>
      </c>
      <c r="AC90" s="231">
        <v>144405.9</v>
      </c>
      <c r="AD90" s="231">
        <v>33352.68</v>
      </c>
      <c r="AG90" s="77">
        <f t="shared" si="7"/>
        <v>258280.79</v>
      </c>
      <c r="AH90" s="31">
        <f t="shared" si="8"/>
        <v>196750</v>
      </c>
      <c r="AI90" s="21">
        <f t="shared" si="9"/>
        <v>61530.790000000008</v>
      </c>
      <c r="AJ90" s="15">
        <f t="shared" si="10"/>
        <v>930292.1100000001</v>
      </c>
      <c r="AK90" s="16">
        <f t="shared" si="11"/>
        <v>946098.58000000007</v>
      </c>
      <c r="AL90" s="26">
        <f t="shared" si="12"/>
        <v>-15806.469999999972</v>
      </c>
    </row>
    <row r="91" spans="1:38" ht="16.5" customHeight="1" x14ac:dyDescent="0.2">
      <c r="A91" s="1" t="s">
        <v>489</v>
      </c>
      <c r="B91" s="1" t="s">
        <v>490</v>
      </c>
      <c r="C91" s="67">
        <v>5781</v>
      </c>
      <c r="D91" s="68" t="s">
        <v>1165</v>
      </c>
      <c r="E91" s="255" t="s">
        <v>1729</v>
      </c>
      <c r="F91" s="229">
        <v>299453.40999999997</v>
      </c>
      <c r="G91" s="229">
        <v>0</v>
      </c>
      <c r="H91" s="229">
        <v>25794.84</v>
      </c>
      <c r="I91" s="255">
        <v>315228.34999999998</v>
      </c>
      <c r="J91" s="255">
        <v>-3237.96</v>
      </c>
      <c r="L91" s="233">
        <v>4650</v>
      </c>
      <c r="N91" s="233">
        <v>13.83</v>
      </c>
      <c r="Q91" s="255">
        <v>-1792704.82</v>
      </c>
      <c r="R91" s="255">
        <v>2452917.63</v>
      </c>
      <c r="U91" s="230">
        <v>1081152.28</v>
      </c>
      <c r="W91" s="230">
        <v>511.86</v>
      </c>
      <c r="X91" s="230">
        <v>785640</v>
      </c>
      <c r="Y91" s="230">
        <v>9000</v>
      </c>
      <c r="Z91" s="231">
        <v>1283940</v>
      </c>
      <c r="AC91" s="231">
        <v>569033.71</v>
      </c>
      <c r="AD91" s="231">
        <v>32570.43</v>
      </c>
      <c r="AG91" s="77">
        <f t="shared" si="7"/>
        <v>325248.25</v>
      </c>
      <c r="AH91" s="31">
        <f t="shared" si="8"/>
        <v>4663.83</v>
      </c>
      <c r="AI91" s="21">
        <f t="shared" si="9"/>
        <v>320584.42</v>
      </c>
      <c r="AJ91" s="15">
        <f t="shared" si="10"/>
        <v>1876304.1400000001</v>
      </c>
      <c r="AK91" s="16">
        <f t="shared" si="11"/>
        <v>1885544.14</v>
      </c>
      <c r="AL91" s="26">
        <f t="shared" si="12"/>
        <v>-9239.9999999997672</v>
      </c>
    </row>
    <row r="92" spans="1:38" x14ac:dyDescent="0.2">
      <c r="A92" s="1" t="s">
        <v>489</v>
      </c>
      <c r="B92" s="1" t="s">
        <v>490</v>
      </c>
      <c r="C92" s="67">
        <v>2515</v>
      </c>
      <c r="D92" s="68" t="s">
        <v>1166</v>
      </c>
      <c r="E92" s="255" t="s">
        <v>1730</v>
      </c>
      <c r="F92" s="229">
        <v>151820.32</v>
      </c>
      <c r="G92" s="229">
        <v>0</v>
      </c>
      <c r="H92" s="229">
        <v>24733.14</v>
      </c>
      <c r="I92" s="255">
        <v>-1728.33</v>
      </c>
      <c r="J92" s="255">
        <v>27822.45</v>
      </c>
      <c r="N92" s="233">
        <v>0</v>
      </c>
      <c r="Q92" s="255">
        <v>-1852317.38</v>
      </c>
      <c r="R92" s="255">
        <v>1997915.47</v>
      </c>
      <c r="U92" s="230">
        <v>773574.31</v>
      </c>
      <c r="W92" s="230">
        <v>228.33</v>
      </c>
      <c r="X92" s="230">
        <v>329100</v>
      </c>
      <c r="Y92" s="230">
        <v>9000</v>
      </c>
      <c r="Z92" s="231">
        <v>758171</v>
      </c>
      <c r="AC92" s="231">
        <v>249695.17</v>
      </c>
      <c r="AD92" s="231">
        <v>33465.980000000003</v>
      </c>
      <c r="AG92" s="77">
        <f t="shared" si="7"/>
        <v>176553.46000000002</v>
      </c>
      <c r="AH92" s="31">
        <f t="shared" si="8"/>
        <v>0</v>
      </c>
      <c r="AI92" s="21">
        <f t="shared" si="9"/>
        <v>176553.46000000002</v>
      </c>
      <c r="AJ92" s="15">
        <f t="shared" si="10"/>
        <v>1111902.6400000001</v>
      </c>
      <c r="AK92" s="16">
        <f t="shared" si="11"/>
        <v>1041332.15</v>
      </c>
      <c r="AL92" s="26">
        <f t="shared" si="12"/>
        <v>70570.490000000107</v>
      </c>
    </row>
    <row r="93" spans="1:38" x14ac:dyDescent="0.2">
      <c r="A93" s="1" t="s">
        <v>489</v>
      </c>
      <c r="B93" s="1" t="s">
        <v>490</v>
      </c>
      <c r="C93" s="67">
        <v>3488</v>
      </c>
      <c r="D93" s="68" t="s">
        <v>1167</v>
      </c>
      <c r="E93" s="255" t="s">
        <v>1731</v>
      </c>
      <c r="F93" s="229">
        <v>207654.48</v>
      </c>
      <c r="G93" s="229">
        <v>0</v>
      </c>
      <c r="H93" s="229">
        <v>43470.239999999998</v>
      </c>
      <c r="I93" s="255">
        <v>5521.62</v>
      </c>
      <c r="J93" s="255">
        <v>75146.16</v>
      </c>
      <c r="N93" s="233">
        <v>195</v>
      </c>
      <c r="Q93" s="255">
        <v>-1858201.53</v>
      </c>
      <c r="R93" s="255">
        <v>2154589.06</v>
      </c>
      <c r="U93" s="230">
        <v>1015734.74</v>
      </c>
      <c r="V93" s="230">
        <v>100000</v>
      </c>
      <c r="W93" s="230">
        <v>452.28</v>
      </c>
      <c r="X93" s="230">
        <v>472740</v>
      </c>
      <c r="Y93" s="230">
        <v>9000</v>
      </c>
      <c r="Z93" s="231">
        <v>988892</v>
      </c>
      <c r="AC93" s="231">
        <v>513365.75</v>
      </c>
      <c r="AD93" s="231">
        <v>55813.3</v>
      </c>
      <c r="AG93" s="77">
        <f t="shared" si="7"/>
        <v>251124.72</v>
      </c>
      <c r="AH93" s="31">
        <f t="shared" si="8"/>
        <v>195</v>
      </c>
      <c r="AI93" s="21">
        <f t="shared" si="9"/>
        <v>250929.72</v>
      </c>
      <c r="AJ93" s="15">
        <f t="shared" si="10"/>
        <v>1597927.02</v>
      </c>
      <c r="AK93" s="16">
        <f t="shared" si="11"/>
        <v>1558071.05</v>
      </c>
      <c r="AL93" s="26">
        <f t="shared" si="12"/>
        <v>39855.969999999972</v>
      </c>
    </row>
    <row r="94" spans="1:38" x14ac:dyDescent="0.2">
      <c r="A94" s="1" t="s">
        <v>489</v>
      </c>
      <c r="B94" s="1" t="s">
        <v>490</v>
      </c>
      <c r="C94" s="67">
        <v>5980</v>
      </c>
      <c r="D94" s="68" t="s">
        <v>1168</v>
      </c>
      <c r="E94" s="255" t="s">
        <v>1732</v>
      </c>
      <c r="F94" s="229">
        <v>73999.22</v>
      </c>
      <c r="G94" s="229">
        <v>0</v>
      </c>
      <c r="H94" s="229">
        <v>53440.97</v>
      </c>
      <c r="I94" s="255">
        <v>24434.48</v>
      </c>
      <c r="J94" s="255">
        <v>40</v>
      </c>
      <c r="N94" s="233">
        <v>500</v>
      </c>
      <c r="Q94" s="255">
        <v>-519551.55</v>
      </c>
      <c r="R94" s="255">
        <v>679279.9</v>
      </c>
      <c r="U94" s="230">
        <v>1460932.79</v>
      </c>
      <c r="W94" s="230">
        <v>168.55</v>
      </c>
      <c r="X94" s="230">
        <v>517500</v>
      </c>
      <c r="Y94" s="230">
        <v>18000</v>
      </c>
      <c r="Z94" s="231">
        <v>1110040</v>
      </c>
      <c r="AC94" s="231">
        <v>857879.98</v>
      </c>
      <c r="AD94" s="231">
        <v>14660.04</v>
      </c>
      <c r="AG94" s="77">
        <f t="shared" si="7"/>
        <v>127440.19</v>
      </c>
      <c r="AH94" s="31">
        <f t="shared" si="8"/>
        <v>500</v>
      </c>
      <c r="AI94" s="21">
        <f t="shared" si="9"/>
        <v>126940.19</v>
      </c>
      <c r="AJ94" s="15">
        <f t="shared" si="10"/>
        <v>1996601.34</v>
      </c>
      <c r="AK94" s="16">
        <f t="shared" si="11"/>
        <v>1982580.02</v>
      </c>
      <c r="AL94" s="26">
        <f t="shared" si="12"/>
        <v>14021.320000000065</v>
      </c>
    </row>
    <row r="95" spans="1:38" x14ac:dyDescent="0.2">
      <c r="A95" s="1" t="s">
        <v>489</v>
      </c>
      <c r="B95" s="1" t="s">
        <v>490</v>
      </c>
      <c r="C95" s="67">
        <v>4020</v>
      </c>
      <c r="D95" s="68" t="s">
        <v>1169</v>
      </c>
      <c r="E95" s="255" t="s">
        <v>1733</v>
      </c>
      <c r="F95" s="229">
        <v>238346.28</v>
      </c>
      <c r="G95" s="229">
        <v>0</v>
      </c>
      <c r="H95" s="229">
        <v>82782.31</v>
      </c>
      <c r="I95" s="255">
        <v>11819.66</v>
      </c>
      <c r="J95" s="255">
        <v>129784.6</v>
      </c>
      <c r="Q95" s="255">
        <v>-1923271.99</v>
      </c>
      <c r="R95" s="255">
        <v>2305013.7999999998</v>
      </c>
      <c r="U95" s="230">
        <v>956015.38</v>
      </c>
      <c r="V95" s="230">
        <v>70000</v>
      </c>
      <c r="W95" s="230">
        <v>471.61</v>
      </c>
      <c r="X95" s="230">
        <v>425160</v>
      </c>
      <c r="Y95" s="230">
        <v>12000</v>
      </c>
      <c r="Z95" s="231">
        <v>956560</v>
      </c>
      <c r="AC95" s="231">
        <v>401683.65</v>
      </c>
      <c r="AD95" s="231">
        <v>4438.3</v>
      </c>
      <c r="AG95" s="77">
        <f t="shared" si="7"/>
        <v>321128.58999999997</v>
      </c>
      <c r="AH95" s="31">
        <f t="shared" si="8"/>
        <v>0</v>
      </c>
      <c r="AI95" s="21">
        <f t="shared" si="9"/>
        <v>321128.58999999997</v>
      </c>
      <c r="AJ95" s="15">
        <f t="shared" si="10"/>
        <v>1463646.99</v>
      </c>
      <c r="AK95" s="16">
        <f t="shared" si="11"/>
        <v>1362681.95</v>
      </c>
      <c r="AL95" s="26">
        <f t="shared" si="12"/>
        <v>100965.04000000004</v>
      </c>
    </row>
    <row r="96" spans="1:38" x14ac:dyDescent="0.2">
      <c r="A96" s="1" t="s">
        <v>489</v>
      </c>
      <c r="B96" s="1" t="s">
        <v>490</v>
      </c>
      <c r="C96" s="67">
        <v>4210</v>
      </c>
      <c r="D96" s="68" t="s">
        <v>1170</v>
      </c>
      <c r="E96" s="255" t="s">
        <v>1734</v>
      </c>
      <c r="F96" s="229">
        <v>112023.57</v>
      </c>
      <c r="G96" s="229">
        <v>20000</v>
      </c>
      <c r="H96" s="229">
        <v>53149.65</v>
      </c>
      <c r="I96" s="255">
        <v>4</v>
      </c>
      <c r="J96" s="255">
        <v>33550.080000000002</v>
      </c>
      <c r="N96" s="233">
        <v>175</v>
      </c>
      <c r="Q96" s="255">
        <v>-14628.15</v>
      </c>
      <c r="R96" s="255">
        <v>266818</v>
      </c>
      <c r="U96" s="230">
        <v>983563.07</v>
      </c>
      <c r="W96" s="230">
        <v>599.79999999999995</v>
      </c>
      <c r="X96" s="230">
        <v>359460</v>
      </c>
      <c r="Y96" s="230">
        <v>9000</v>
      </c>
      <c r="Z96" s="231">
        <v>969680</v>
      </c>
      <c r="AC96" s="231">
        <v>330438.25</v>
      </c>
      <c r="AD96" s="231">
        <v>67202.17</v>
      </c>
      <c r="AG96" s="77">
        <f t="shared" si="7"/>
        <v>185173.22</v>
      </c>
      <c r="AH96" s="31">
        <f t="shared" si="8"/>
        <v>175</v>
      </c>
      <c r="AI96" s="21">
        <f t="shared" si="9"/>
        <v>184998.22</v>
      </c>
      <c r="AJ96" s="15">
        <f t="shared" si="10"/>
        <v>1352622.87</v>
      </c>
      <c r="AK96" s="16">
        <f t="shared" si="11"/>
        <v>1367320.42</v>
      </c>
      <c r="AL96" s="26">
        <f t="shared" si="12"/>
        <v>-14697.549999999814</v>
      </c>
    </row>
    <row r="97" spans="1:38" x14ac:dyDescent="0.2">
      <c r="A97" s="1" t="s">
        <v>489</v>
      </c>
      <c r="B97" s="1" t="s">
        <v>490</v>
      </c>
      <c r="C97" s="67">
        <v>3316</v>
      </c>
      <c r="D97" s="68" t="s">
        <v>1171</v>
      </c>
      <c r="E97" s="255" t="s">
        <v>1735</v>
      </c>
      <c r="F97" s="229">
        <v>274601.53000000003</v>
      </c>
      <c r="G97" s="229">
        <v>0</v>
      </c>
      <c r="H97" s="229">
        <v>17642.8</v>
      </c>
      <c r="I97" s="255">
        <v>5</v>
      </c>
      <c r="J97" s="255">
        <v>2542.06</v>
      </c>
      <c r="N97" s="233">
        <v>1986.91</v>
      </c>
      <c r="Q97" s="255">
        <v>-1622225.54</v>
      </c>
      <c r="R97" s="255">
        <v>1877398.81</v>
      </c>
      <c r="U97" s="230">
        <v>714987.54</v>
      </c>
      <c r="V97" s="230">
        <v>90000</v>
      </c>
      <c r="W97" s="230">
        <v>449.84</v>
      </c>
      <c r="X97" s="230">
        <v>605610</v>
      </c>
      <c r="Y97" s="230">
        <v>18000</v>
      </c>
      <c r="Z97" s="231">
        <v>1036785</v>
      </c>
      <c r="AC97" s="231">
        <v>350252.05</v>
      </c>
      <c r="AD97" s="231">
        <v>2467.12</v>
      </c>
      <c r="AG97" s="77">
        <f t="shared" si="7"/>
        <v>292244.33</v>
      </c>
      <c r="AH97" s="31">
        <f t="shared" si="8"/>
        <v>1986.91</v>
      </c>
      <c r="AI97" s="21">
        <f t="shared" si="9"/>
        <v>290257.42000000004</v>
      </c>
      <c r="AJ97" s="15">
        <f t="shared" si="10"/>
        <v>1429047.38</v>
      </c>
      <c r="AK97" s="16">
        <f t="shared" si="11"/>
        <v>1389504.1700000002</v>
      </c>
      <c r="AL97" s="26">
        <f t="shared" si="12"/>
        <v>39543.20999999973</v>
      </c>
    </row>
    <row r="98" spans="1:38" x14ac:dyDescent="0.2">
      <c r="A98" s="1" t="s">
        <v>489</v>
      </c>
      <c r="B98" s="1" t="s">
        <v>490</v>
      </c>
      <c r="C98" s="67">
        <v>6867</v>
      </c>
      <c r="D98" s="68" t="s">
        <v>1172</v>
      </c>
      <c r="E98" s="255" t="s">
        <v>1736</v>
      </c>
      <c r="F98" s="229">
        <v>238957.3</v>
      </c>
      <c r="G98" s="229">
        <v>26250</v>
      </c>
      <c r="H98" s="229">
        <v>160537.85999999999</v>
      </c>
      <c r="I98" s="255">
        <v>501485.96</v>
      </c>
      <c r="J98" s="255">
        <v>42685.37</v>
      </c>
      <c r="N98" s="233">
        <v>655.75</v>
      </c>
      <c r="Q98" s="255">
        <v>-24121.37</v>
      </c>
      <c r="R98" s="255">
        <v>804941.61</v>
      </c>
      <c r="U98" s="230">
        <v>1207152.1000000001</v>
      </c>
      <c r="W98" s="230">
        <v>124.2</v>
      </c>
      <c r="X98" s="230">
        <v>296580</v>
      </c>
      <c r="Y98" s="230">
        <v>6000</v>
      </c>
      <c r="Z98" s="231">
        <v>793155</v>
      </c>
      <c r="AB98" s="231">
        <v>5869.6</v>
      </c>
      <c r="AC98" s="231">
        <v>486063.74</v>
      </c>
      <c r="AD98" s="231">
        <v>33727.46</v>
      </c>
      <c r="AG98" s="77">
        <f t="shared" si="7"/>
        <v>425745.16</v>
      </c>
      <c r="AH98" s="31">
        <f t="shared" si="8"/>
        <v>655.75</v>
      </c>
      <c r="AI98" s="21">
        <f t="shared" si="9"/>
        <v>425089.41</v>
      </c>
      <c r="AJ98" s="15">
        <f t="shared" si="10"/>
        <v>1509856.3</v>
      </c>
      <c r="AK98" s="16">
        <f t="shared" si="11"/>
        <v>1318815.7999999998</v>
      </c>
      <c r="AL98" s="26">
        <f t="shared" si="12"/>
        <v>191040.50000000023</v>
      </c>
    </row>
    <row r="99" spans="1:38" x14ac:dyDescent="0.2">
      <c r="A99" s="1" t="s">
        <v>489</v>
      </c>
      <c r="B99" s="1" t="s">
        <v>490</v>
      </c>
      <c r="C99" s="67">
        <v>3657</v>
      </c>
      <c r="D99" s="68" t="s">
        <v>1173</v>
      </c>
      <c r="E99" s="255" t="s">
        <v>1737</v>
      </c>
      <c r="F99" s="229">
        <v>246189.49</v>
      </c>
      <c r="G99" s="229">
        <v>0</v>
      </c>
      <c r="H99" s="229">
        <v>49351.79</v>
      </c>
      <c r="I99" s="255">
        <v>3</v>
      </c>
      <c r="J99" s="255">
        <v>3527.65</v>
      </c>
      <c r="Q99" s="255">
        <v>-2248501.4500000002</v>
      </c>
      <c r="R99" s="255">
        <v>2543552.06</v>
      </c>
      <c r="U99" s="230">
        <v>737737.46</v>
      </c>
      <c r="W99" s="230">
        <v>399.37</v>
      </c>
      <c r="X99" s="230">
        <v>354060</v>
      </c>
      <c r="Z99" s="231">
        <v>728080</v>
      </c>
      <c r="AC99" s="231">
        <v>314819.17</v>
      </c>
      <c r="AD99" s="231">
        <v>33506.339999999997</v>
      </c>
      <c r="AG99" s="77">
        <f t="shared" si="7"/>
        <v>295541.27999999997</v>
      </c>
      <c r="AH99" s="31">
        <f t="shared" si="8"/>
        <v>0</v>
      </c>
      <c r="AI99" s="21">
        <f t="shared" si="9"/>
        <v>295541.27999999997</v>
      </c>
      <c r="AJ99" s="15">
        <f t="shared" si="10"/>
        <v>1092196.83</v>
      </c>
      <c r="AK99" s="16">
        <f t="shared" si="11"/>
        <v>1076405.51</v>
      </c>
      <c r="AL99" s="26">
        <f t="shared" si="12"/>
        <v>15791.320000000065</v>
      </c>
    </row>
    <row r="100" spans="1:38" x14ac:dyDescent="0.2">
      <c r="A100" s="1" t="s">
        <v>489</v>
      </c>
      <c r="B100" s="1" t="s">
        <v>490</v>
      </c>
      <c r="C100" s="67">
        <v>6817</v>
      </c>
      <c r="D100" s="68" t="s">
        <v>1174</v>
      </c>
      <c r="E100" s="255" t="s">
        <v>1738</v>
      </c>
      <c r="F100" s="229">
        <v>170430.98</v>
      </c>
      <c r="G100" s="229">
        <v>0</v>
      </c>
      <c r="H100" s="229">
        <v>131669.29999999999</v>
      </c>
      <c r="I100" s="255">
        <v>165825.66</v>
      </c>
      <c r="J100" s="255">
        <v>6030</v>
      </c>
      <c r="L100" s="233">
        <v>4500</v>
      </c>
      <c r="N100" s="233">
        <v>103</v>
      </c>
      <c r="Q100" s="255">
        <v>-1208331.69</v>
      </c>
      <c r="R100" s="255">
        <v>1708771</v>
      </c>
      <c r="U100" s="230">
        <v>966033.92000000004</v>
      </c>
      <c r="V100" s="230">
        <v>25000</v>
      </c>
      <c r="W100" s="230">
        <v>1.52</v>
      </c>
      <c r="X100" s="230">
        <v>712380</v>
      </c>
      <c r="Y100" s="230">
        <v>9000</v>
      </c>
      <c r="Z100" s="231">
        <v>1175242.5</v>
      </c>
      <c r="AC100" s="231">
        <v>513731.29</v>
      </c>
      <c r="AD100" s="231">
        <v>36040.019999999997</v>
      </c>
      <c r="AG100" s="77">
        <f t="shared" si="7"/>
        <v>302100.28000000003</v>
      </c>
      <c r="AH100" s="31">
        <f t="shared" si="8"/>
        <v>4603</v>
      </c>
      <c r="AI100" s="21">
        <f t="shared" si="9"/>
        <v>297497.28000000003</v>
      </c>
      <c r="AJ100" s="15">
        <f t="shared" si="10"/>
        <v>1712415.44</v>
      </c>
      <c r="AK100" s="16">
        <f t="shared" si="11"/>
        <v>1725013.81</v>
      </c>
      <c r="AL100" s="26">
        <f t="shared" si="12"/>
        <v>-12598.370000000112</v>
      </c>
    </row>
    <row r="101" spans="1:38" x14ac:dyDescent="0.2">
      <c r="A101" s="1" t="s">
        <v>489</v>
      </c>
      <c r="B101" s="1" t="s">
        <v>490</v>
      </c>
      <c r="C101" s="67">
        <v>5077</v>
      </c>
      <c r="D101" s="68" t="s">
        <v>1175</v>
      </c>
      <c r="E101" s="255" t="s">
        <v>1739</v>
      </c>
      <c r="F101" s="229">
        <v>150582.56</v>
      </c>
      <c r="G101" s="229">
        <v>0</v>
      </c>
      <c r="H101" s="229">
        <v>29558.79</v>
      </c>
      <c r="I101" s="255">
        <v>150380.1</v>
      </c>
      <c r="J101" s="255">
        <v>15878.44</v>
      </c>
      <c r="N101" s="233">
        <v>1923</v>
      </c>
      <c r="Q101" s="255">
        <v>-1899393.1</v>
      </c>
      <c r="R101" s="255">
        <v>2266060.31</v>
      </c>
      <c r="U101" s="230">
        <v>1138954.8899999999</v>
      </c>
      <c r="W101" s="230">
        <v>103.78</v>
      </c>
      <c r="X101" s="230">
        <v>744660</v>
      </c>
      <c r="Y101" s="230">
        <v>18000</v>
      </c>
      <c r="Z101" s="231">
        <v>1346460</v>
      </c>
      <c r="AB101" s="231">
        <v>4140</v>
      </c>
      <c r="AC101" s="231">
        <v>459485.93</v>
      </c>
      <c r="AD101" s="231">
        <v>88886.56</v>
      </c>
      <c r="AG101" s="77">
        <f t="shared" si="7"/>
        <v>180141.35</v>
      </c>
      <c r="AH101" s="31">
        <f t="shared" si="8"/>
        <v>1923</v>
      </c>
      <c r="AI101" s="21">
        <f t="shared" si="9"/>
        <v>178218.35</v>
      </c>
      <c r="AJ101" s="15">
        <f t="shared" si="10"/>
        <v>1901718.67</v>
      </c>
      <c r="AK101" s="16">
        <f t="shared" si="11"/>
        <v>1898972.49</v>
      </c>
      <c r="AL101" s="26">
        <f t="shared" si="12"/>
        <v>2746.1799999999348</v>
      </c>
    </row>
    <row r="102" spans="1:38" x14ac:dyDescent="0.2">
      <c r="A102" s="1" t="s">
        <v>489</v>
      </c>
      <c r="B102" s="1" t="s">
        <v>490</v>
      </c>
      <c r="C102" s="67">
        <v>3046</v>
      </c>
      <c r="D102" s="68" t="s">
        <v>1176</v>
      </c>
      <c r="E102" s="255" t="s">
        <v>1740</v>
      </c>
      <c r="F102" s="229">
        <v>213395.01</v>
      </c>
      <c r="G102" s="229">
        <v>0</v>
      </c>
      <c r="H102" s="229">
        <v>94.05</v>
      </c>
      <c r="I102" s="255">
        <v>7329.59</v>
      </c>
      <c r="J102" s="255">
        <v>2919.61</v>
      </c>
      <c r="Q102" s="255">
        <v>-121124.08</v>
      </c>
      <c r="R102" s="255">
        <v>803987.63</v>
      </c>
      <c r="U102" s="230">
        <v>805726.05</v>
      </c>
      <c r="W102" s="230">
        <v>265.72000000000003</v>
      </c>
      <c r="X102" s="230">
        <v>482880</v>
      </c>
      <c r="Y102" s="230">
        <v>9000</v>
      </c>
      <c r="Z102" s="231">
        <v>861640</v>
      </c>
      <c r="AB102" s="231">
        <v>6200</v>
      </c>
      <c r="AC102" s="231">
        <v>306671.76</v>
      </c>
      <c r="AD102" s="231">
        <v>14172.36</v>
      </c>
      <c r="AG102" s="77">
        <f t="shared" si="7"/>
        <v>213489.06</v>
      </c>
      <c r="AH102" s="31">
        <f t="shared" si="8"/>
        <v>0</v>
      </c>
      <c r="AI102" s="21">
        <f t="shared" si="9"/>
        <v>213489.06</v>
      </c>
      <c r="AJ102" s="15">
        <f t="shared" si="10"/>
        <v>1297871.77</v>
      </c>
      <c r="AK102" s="16">
        <f t="shared" si="11"/>
        <v>1188684.1200000001</v>
      </c>
      <c r="AL102" s="26">
        <f t="shared" si="12"/>
        <v>109187.64999999991</v>
      </c>
    </row>
    <row r="103" spans="1:38" x14ac:dyDescent="0.2">
      <c r="A103" s="1" t="s">
        <v>489</v>
      </c>
      <c r="B103" s="1" t="s">
        <v>490</v>
      </c>
      <c r="C103" s="67">
        <v>3486</v>
      </c>
      <c r="D103" s="68" t="s">
        <v>1177</v>
      </c>
      <c r="E103" s="255" t="s">
        <v>1741</v>
      </c>
      <c r="F103" s="229">
        <v>235838.29</v>
      </c>
      <c r="G103" s="229">
        <v>0</v>
      </c>
      <c r="H103" s="229">
        <v>9899.27</v>
      </c>
      <c r="I103" s="255">
        <v>739276.74</v>
      </c>
      <c r="J103" s="255">
        <v>38</v>
      </c>
      <c r="Q103" s="255">
        <v>-1427391.84</v>
      </c>
      <c r="R103" s="255">
        <v>2982456.62</v>
      </c>
      <c r="U103" s="230">
        <v>662660.26</v>
      </c>
      <c r="W103" s="230">
        <v>53084.5</v>
      </c>
      <c r="X103" s="230">
        <v>376920</v>
      </c>
      <c r="Z103" s="231">
        <v>700400</v>
      </c>
      <c r="AB103" s="231">
        <v>13300</v>
      </c>
      <c r="AC103" s="231">
        <v>276557.06</v>
      </c>
      <c r="AD103" s="231">
        <v>659060.18000000005</v>
      </c>
      <c r="AG103" s="77">
        <f t="shared" si="7"/>
        <v>245737.56</v>
      </c>
      <c r="AH103" s="31">
        <f t="shared" si="8"/>
        <v>0</v>
      </c>
      <c r="AI103" s="21">
        <f t="shared" si="9"/>
        <v>245737.56</v>
      </c>
      <c r="AJ103" s="15">
        <f t="shared" si="10"/>
        <v>1092664.76</v>
      </c>
      <c r="AK103" s="16">
        <f t="shared" si="11"/>
        <v>1649317.2400000002</v>
      </c>
      <c r="AL103" s="26">
        <f t="shared" si="12"/>
        <v>-556652.48000000021</v>
      </c>
    </row>
    <row r="104" spans="1:38" x14ac:dyDescent="0.2">
      <c r="A104" s="1" t="s">
        <v>489</v>
      </c>
      <c r="B104" s="1" t="s">
        <v>490</v>
      </c>
      <c r="C104" s="67">
        <v>4158</v>
      </c>
      <c r="D104" s="68" t="s">
        <v>1178</v>
      </c>
      <c r="E104" s="255" t="s">
        <v>1742</v>
      </c>
      <c r="F104" s="229">
        <v>112213.79</v>
      </c>
      <c r="G104" s="229">
        <v>0</v>
      </c>
      <c r="H104" s="229">
        <v>48539.19</v>
      </c>
      <c r="I104" s="255">
        <v>5</v>
      </c>
      <c r="J104" s="255">
        <v>135701.16</v>
      </c>
      <c r="N104" s="233">
        <v>141.16999999999999</v>
      </c>
      <c r="Q104" s="255">
        <v>-1762863.99</v>
      </c>
      <c r="R104" s="255">
        <v>2096504</v>
      </c>
      <c r="U104" s="230">
        <v>783064.05</v>
      </c>
      <c r="X104" s="230">
        <v>608460</v>
      </c>
      <c r="Y104" s="230">
        <v>18000</v>
      </c>
      <c r="Z104" s="231">
        <v>1076280</v>
      </c>
      <c r="AC104" s="231">
        <v>339750.89</v>
      </c>
      <c r="AD104" s="231">
        <v>14159.2</v>
      </c>
      <c r="AG104" s="77">
        <f t="shared" si="7"/>
        <v>160752.97999999998</v>
      </c>
      <c r="AH104" s="31">
        <f t="shared" si="8"/>
        <v>141.16999999999999</v>
      </c>
      <c r="AI104" s="21">
        <f t="shared" si="9"/>
        <v>160611.80999999997</v>
      </c>
      <c r="AJ104" s="15">
        <f t="shared" si="10"/>
        <v>1409524.05</v>
      </c>
      <c r="AK104" s="16">
        <f t="shared" si="11"/>
        <v>1430190.09</v>
      </c>
      <c r="AL104" s="26">
        <f t="shared" si="12"/>
        <v>-20666.040000000037</v>
      </c>
    </row>
    <row r="105" spans="1:38" x14ac:dyDescent="0.2">
      <c r="A105" s="1" t="s">
        <v>489</v>
      </c>
      <c r="B105" s="1" t="s">
        <v>490</v>
      </c>
      <c r="C105" s="67">
        <v>4935</v>
      </c>
      <c r="D105" s="68" t="s">
        <v>1179</v>
      </c>
      <c r="E105" s="255" t="s">
        <v>1743</v>
      </c>
      <c r="F105" s="229">
        <v>371513.9</v>
      </c>
      <c r="G105" s="229">
        <v>0</v>
      </c>
      <c r="H105" s="229">
        <v>3428.88</v>
      </c>
      <c r="I105" s="255">
        <v>407903.9</v>
      </c>
      <c r="J105" s="255">
        <v>81389.08</v>
      </c>
      <c r="N105" s="233">
        <v>102509.22</v>
      </c>
      <c r="Q105" s="255">
        <v>-3580141.1</v>
      </c>
      <c r="R105" s="255">
        <v>4349913</v>
      </c>
      <c r="U105" s="230">
        <v>1460534.96</v>
      </c>
      <c r="W105" s="230">
        <v>933.2</v>
      </c>
      <c r="X105" s="230">
        <v>298200</v>
      </c>
      <c r="Y105" s="230">
        <v>7500</v>
      </c>
      <c r="Z105" s="231">
        <v>1010920</v>
      </c>
      <c r="AC105" s="231">
        <v>705553.42</v>
      </c>
      <c r="AD105" s="231">
        <v>58200.1</v>
      </c>
      <c r="AG105" s="77">
        <f t="shared" si="7"/>
        <v>374942.78</v>
      </c>
      <c r="AH105" s="31">
        <f t="shared" si="8"/>
        <v>102509.22</v>
      </c>
      <c r="AI105" s="21">
        <f t="shared" si="9"/>
        <v>272433.56000000006</v>
      </c>
      <c r="AJ105" s="15">
        <f t="shared" si="10"/>
        <v>1767168.16</v>
      </c>
      <c r="AK105" s="16">
        <f t="shared" si="11"/>
        <v>1774673.52</v>
      </c>
      <c r="AL105" s="26">
        <f t="shared" si="12"/>
        <v>-7505.3600000001024</v>
      </c>
    </row>
    <row r="106" spans="1:38" x14ac:dyDescent="0.2">
      <c r="A106" s="1" t="s">
        <v>489</v>
      </c>
      <c r="B106" s="1" t="s">
        <v>490</v>
      </c>
      <c r="C106" s="67">
        <v>4567</v>
      </c>
      <c r="D106" s="68" t="s">
        <v>1180</v>
      </c>
      <c r="E106" s="255" t="s">
        <v>1744</v>
      </c>
      <c r="F106" s="229">
        <v>522696.97</v>
      </c>
      <c r="G106" s="229">
        <v>0</v>
      </c>
      <c r="H106" s="229">
        <v>22359.85</v>
      </c>
      <c r="I106" s="255">
        <v>1236792.42</v>
      </c>
      <c r="J106" s="255">
        <v>10956.91</v>
      </c>
      <c r="L106" s="233">
        <v>6675</v>
      </c>
      <c r="Q106" s="255">
        <v>-705319.94</v>
      </c>
      <c r="R106" s="255">
        <v>2447083.0099999998</v>
      </c>
      <c r="U106" s="230">
        <v>3280920.54</v>
      </c>
      <c r="W106" s="230">
        <v>674.57</v>
      </c>
      <c r="X106" s="230">
        <v>279900</v>
      </c>
      <c r="Y106" s="230">
        <v>9000</v>
      </c>
      <c r="Z106" s="231">
        <v>752374</v>
      </c>
      <c r="AC106" s="231">
        <v>2763450.3</v>
      </c>
      <c r="AD106" s="231">
        <v>8642.73</v>
      </c>
      <c r="AG106" s="77">
        <f t="shared" si="7"/>
        <v>545056.81999999995</v>
      </c>
      <c r="AH106" s="31">
        <f t="shared" si="8"/>
        <v>6675</v>
      </c>
      <c r="AI106" s="21">
        <f t="shared" si="9"/>
        <v>538381.81999999995</v>
      </c>
      <c r="AJ106" s="15">
        <f t="shared" si="10"/>
        <v>3570495.11</v>
      </c>
      <c r="AK106" s="16">
        <f t="shared" si="11"/>
        <v>3524467.03</v>
      </c>
      <c r="AL106" s="26">
        <f t="shared" si="12"/>
        <v>46028.080000000075</v>
      </c>
    </row>
    <row r="107" spans="1:38" x14ac:dyDescent="0.2">
      <c r="A107" s="1" t="s">
        <v>489</v>
      </c>
      <c r="B107" s="1" t="s">
        <v>490</v>
      </c>
      <c r="C107" s="67">
        <v>2903</v>
      </c>
      <c r="D107" s="68" t="s">
        <v>1181</v>
      </c>
      <c r="E107" s="255" t="s">
        <v>1827</v>
      </c>
      <c r="F107" s="229">
        <v>416215.25</v>
      </c>
      <c r="G107" s="229">
        <v>0</v>
      </c>
      <c r="H107" s="229">
        <v>24997.52</v>
      </c>
      <c r="I107" s="255">
        <v>202367.07</v>
      </c>
      <c r="J107" s="255">
        <v>3210.12</v>
      </c>
      <c r="N107" s="233">
        <v>323.2</v>
      </c>
      <c r="Q107" s="255">
        <v>-1828536.76</v>
      </c>
      <c r="R107" s="255">
        <v>2389700.83</v>
      </c>
      <c r="U107" s="230">
        <v>886051.96</v>
      </c>
      <c r="W107" s="230">
        <v>121.23</v>
      </c>
      <c r="X107" s="230">
        <v>605040</v>
      </c>
      <c r="Y107" s="230">
        <v>18000</v>
      </c>
      <c r="Z107" s="231">
        <v>1041760</v>
      </c>
      <c r="AC107" s="231">
        <v>297990.94</v>
      </c>
      <c r="AD107" s="231">
        <v>67291.56</v>
      </c>
      <c r="AG107" s="77">
        <f t="shared" si="7"/>
        <v>441212.77</v>
      </c>
      <c r="AH107" s="31">
        <f t="shared" si="8"/>
        <v>323.2</v>
      </c>
      <c r="AI107" s="21">
        <f t="shared" si="9"/>
        <v>440889.57</v>
      </c>
      <c r="AJ107" s="15">
        <f t="shared" si="10"/>
        <v>1509213.19</v>
      </c>
      <c r="AK107" s="16">
        <f t="shared" si="11"/>
        <v>1407042.5</v>
      </c>
      <c r="AL107" s="26">
        <f t="shared" si="12"/>
        <v>102170.68999999994</v>
      </c>
    </row>
    <row r="108" spans="1:38" x14ac:dyDescent="0.2">
      <c r="A108" s="1" t="s">
        <v>489</v>
      </c>
      <c r="B108" s="1" t="s">
        <v>490</v>
      </c>
      <c r="C108" s="67">
        <v>3112</v>
      </c>
      <c r="D108" s="68" t="s">
        <v>1182</v>
      </c>
      <c r="E108" s="255" t="s">
        <v>1828</v>
      </c>
      <c r="F108" s="229">
        <v>229654.27</v>
      </c>
      <c r="G108" s="229">
        <v>0</v>
      </c>
      <c r="H108" s="229">
        <v>87670.1</v>
      </c>
      <c r="I108" s="255">
        <v>200828.18</v>
      </c>
      <c r="J108" s="255">
        <v>1025</v>
      </c>
      <c r="Q108" s="255">
        <v>-4892075.5999999996</v>
      </c>
      <c r="R108" s="255">
        <v>5385590.1100000003</v>
      </c>
      <c r="U108" s="230">
        <v>751913.48</v>
      </c>
      <c r="X108" s="230">
        <v>351000</v>
      </c>
      <c r="Z108" s="231">
        <v>653520</v>
      </c>
      <c r="AC108" s="231">
        <v>357934.12</v>
      </c>
      <c r="AD108" s="231">
        <v>56884.32</v>
      </c>
      <c r="AG108" s="77">
        <f t="shared" si="7"/>
        <v>317324.37</v>
      </c>
      <c r="AH108" s="31">
        <f t="shared" si="8"/>
        <v>0</v>
      </c>
      <c r="AI108" s="21">
        <f t="shared" si="9"/>
        <v>317324.37</v>
      </c>
      <c r="AJ108" s="15">
        <f t="shared" si="10"/>
        <v>1102913.48</v>
      </c>
      <c r="AK108" s="16">
        <f t="shared" si="11"/>
        <v>1068338.44</v>
      </c>
      <c r="AL108" s="26">
        <f t="shared" si="12"/>
        <v>34575.040000000037</v>
      </c>
    </row>
    <row r="109" spans="1:38" x14ac:dyDescent="0.2">
      <c r="A109" s="1" t="s">
        <v>493</v>
      </c>
      <c r="B109" s="1" t="s">
        <v>494</v>
      </c>
      <c r="C109" s="67">
        <v>2783</v>
      </c>
      <c r="D109" s="68" t="s">
        <v>1183</v>
      </c>
      <c r="E109" s="255" t="s">
        <v>1745</v>
      </c>
      <c r="F109" s="229">
        <v>308424.56</v>
      </c>
      <c r="G109" s="229">
        <v>0</v>
      </c>
      <c r="H109" s="229">
        <v>34588</v>
      </c>
      <c r="I109" s="255">
        <v>217048.71</v>
      </c>
      <c r="J109" s="255">
        <v>86247.59</v>
      </c>
      <c r="Q109" s="255">
        <v>-1086766.99</v>
      </c>
      <c r="R109" s="255">
        <v>1851650.31</v>
      </c>
      <c r="U109" s="230">
        <v>612905.06000000006</v>
      </c>
      <c r="W109" s="230">
        <v>535.30999999999995</v>
      </c>
      <c r="X109" s="230">
        <v>591240</v>
      </c>
      <c r="Y109" s="230">
        <v>11400</v>
      </c>
      <c r="Z109" s="231">
        <v>887178</v>
      </c>
      <c r="AC109" s="231">
        <v>232477.5</v>
      </c>
      <c r="AD109" s="231">
        <v>82380.7</v>
      </c>
      <c r="AG109" s="77">
        <f t="shared" si="7"/>
        <v>343012.56</v>
      </c>
      <c r="AH109" s="31">
        <f t="shared" si="8"/>
        <v>0</v>
      </c>
      <c r="AI109" s="21">
        <f t="shared" si="9"/>
        <v>343012.56</v>
      </c>
      <c r="AJ109" s="15">
        <f t="shared" si="10"/>
        <v>1216080.3700000001</v>
      </c>
      <c r="AK109" s="16">
        <f t="shared" si="11"/>
        <v>1202036.2</v>
      </c>
      <c r="AL109" s="26">
        <f t="shared" si="12"/>
        <v>14044.170000000158</v>
      </c>
    </row>
    <row r="110" spans="1:38" x14ac:dyDescent="0.2">
      <c r="A110" s="1" t="s">
        <v>493</v>
      </c>
      <c r="B110" s="1" t="s">
        <v>494</v>
      </c>
      <c r="C110" s="67">
        <v>3884</v>
      </c>
      <c r="D110" s="68" t="s">
        <v>1184</v>
      </c>
      <c r="E110" s="255" t="s">
        <v>1746</v>
      </c>
      <c r="F110" s="229">
        <v>397183.89</v>
      </c>
      <c r="G110" s="229">
        <v>0</v>
      </c>
      <c r="H110" s="229">
        <v>45603.87</v>
      </c>
      <c r="I110" s="255">
        <v>568853.57999999996</v>
      </c>
      <c r="J110" s="255">
        <v>122627.52</v>
      </c>
      <c r="Q110" s="255">
        <v>-230703.11</v>
      </c>
      <c r="R110" s="255">
        <v>1448584.45</v>
      </c>
      <c r="U110" s="230">
        <v>746155.28</v>
      </c>
      <c r="W110" s="230">
        <v>592.66999999999996</v>
      </c>
      <c r="X110" s="230">
        <v>731860</v>
      </c>
      <c r="Y110" s="230">
        <v>43000</v>
      </c>
      <c r="Z110" s="231">
        <v>1082366.57</v>
      </c>
      <c r="AC110" s="231">
        <v>287958</v>
      </c>
      <c r="AD110" s="231">
        <v>116880.34</v>
      </c>
      <c r="AG110" s="77">
        <f t="shared" si="7"/>
        <v>442787.76</v>
      </c>
      <c r="AH110" s="31">
        <f t="shared" si="8"/>
        <v>0</v>
      </c>
      <c r="AI110" s="21">
        <f t="shared" si="9"/>
        <v>442787.76</v>
      </c>
      <c r="AJ110" s="15">
        <f t="shared" si="10"/>
        <v>1521607.9500000002</v>
      </c>
      <c r="AK110" s="16">
        <f t="shared" si="11"/>
        <v>1487204.9100000001</v>
      </c>
      <c r="AL110" s="26">
        <f t="shared" si="12"/>
        <v>34403.040000000037</v>
      </c>
    </row>
    <row r="111" spans="1:38" x14ac:dyDescent="0.2">
      <c r="A111" s="1" t="s">
        <v>493</v>
      </c>
      <c r="B111" s="1" t="s">
        <v>494</v>
      </c>
      <c r="C111" s="67">
        <v>4358</v>
      </c>
      <c r="D111" s="68" t="s">
        <v>1185</v>
      </c>
      <c r="E111" s="255" t="s">
        <v>1747</v>
      </c>
      <c r="F111" s="229">
        <v>359339.08</v>
      </c>
      <c r="H111" s="229">
        <v>44563.66</v>
      </c>
      <c r="I111" s="255">
        <v>449636.62</v>
      </c>
      <c r="J111" s="255">
        <v>41822.67</v>
      </c>
      <c r="Q111" s="255">
        <v>-1559237.14</v>
      </c>
      <c r="R111" s="255">
        <v>2294612.94</v>
      </c>
      <c r="U111" s="230">
        <v>869393.41</v>
      </c>
      <c r="W111" s="230">
        <v>549.34</v>
      </c>
      <c r="X111" s="230">
        <v>907920</v>
      </c>
      <c r="Y111" s="230">
        <v>9000</v>
      </c>
      <c r="Z111" s="231">
        <v>1294781</v>
      </c>
      <c r="AC111" s="231">
        <v>308013.3</v>
      </c>
      <c r="AD111" s="231">
        <v>91655.81</v>
      </c>
      <c r="AG111" s="77">
        <f t="shared" si="7"/>
        <v>403902.74</v>
      </c>
      <c r="AH111" s="31">
        <f t="shared" si="8"/>
        <v>0</v>
      </c>
      <c r="AI111" s="21">
        <f t="shared" si="9"/>
        <v>403902.74</v>
      </c>
      <c r="AJ111" s="15">
        <f t="shared" si="10"/>
        <v>1786862.75</v>
      </c>
      <c r="AK111" s="16">
        <f t="shared" si="11"/>
        <v>1694450.11</v>
      </c>
      <c r="AL111" s="26">
        <f t="shared" si="12"/>
        <v>92412.639999999898</v>
      </c>
    </row>
    <row r="112" spans="1:38" x14ac:dyDescent="0.2">
      <c r="A112" s="1" t="s">
        <v>493</v>
      </c>
      <c r="B112" s="1" t="s">
        <v>494</v>
      </c>
      <c r="C112" s="67">
        <v>1985</v>
      </c>
      <c r="D112" s="68" t="s">
        <v>1186</v>
      </c>
      <c r="E112" s="255" t="s">
        <v>1748</v>
      </c>
      <c r="F112" s="229">
        <v>99594.85</v>
      </c>
      <c r="G112" s="229">
        <v>0</v>
      </c>
      <c r="H112" s="229">
        <v>32334.69</v>
      </c>
      <c r="I112" s="255">
        <v>137874.54999999999</v>
      </c>
      <c r="J112" s="255">
        <v>68008.7</v>
      </c>
      <c r="N112" s="233">
        <v>0</v>
      </c>
      <c r="Q112" s="255">
        <v>-1100226.8500000001</v>
      </c>
      <c r="R112" s="255">
        <v>1767292.42</v>
      </c>
      <c r="U112" s="230">
        <v>544243.1</v>
      </c>
      <c r="W112" s="230">
        <v>641.01</v>
      </c>
      <c r="X112" s="230">
        <v>746340</v>
      </c>
      <c r="Y112" s="230">
        <v>12000</v>
      </c>
      <c r="Z112" s="231">
        <v>993960</v>
      </c>
      <c r="AC112" s="231">
        <v>220689.02</v>
      </c>
      <c r="AD112" s="231">
        <v>64995.67</v>
      </c>
      <c r="AG112" s="77">
        <f t="shared" si="7"/>
        <v>131929.54</v>
      </c>
      <c r="AH112" s="31">
        <f t="shared" si="8"/>
        <v>0</v>
      </c>
      <c r="AI112" s="21">
        <f t="shared" si="9"/>
        <v>131929.54</v>
      </c>
      <c r="AJ112" s="15">
        <f t="shared" si="10"/>
        <v>1303224.1099999999</v>
      </c>
      <c r="AK112" s="16">
        <f t="shared" si="11"/>
        <v>1279644.69</v>
      </c>
      <c r="AL112" s="26">
        <f t="shared" si="12"/>
        <v>23579.419999999925</v>
      </c>
    </row>
    <row r="113" spans="1:38" x14ac:dyDescent="0.2">
      <c r="A113" s="1" t="s">
        <v>493</v>
      </c>
      <c r="B113" s="1" t="s">
        <v>494</v>
      </c>
      <c r="C113" s="67">
        <v>4265</v>
      </c>
      <c r="D113" s="68" t="s">
        <v>1187</v>
      </c>
      <c r="E113" s="255" t="s">
        <v>1749</v>
      </c>
      <c r="F113" s="229">
        <v>164052.78</v>
      </c>
      <c r="G113" s="229">
        <v>0</v>
      </c>
      <c r="H113" s="229">
        <v>24455.62</v>
      </c>
      <c r="I113" s="255">
        <v>747496.01</v>
      </c>
      <c r="J113" s="255">
        <v>67713.98</v>
      </c>
      <c r="Q113" s="255">
        <v>-54314.080000000002</v>
      </c>
      <c r="R113" s="255">
        <v>1775492.61</v>
      </c>
      <c r="U113" s="230">
        <v>846921.23</v>
      </c>
      <c r="W113" s="230">
        <v>244.91</v>
      </c>
      <c r="X113" s="230">
        <v>882500</v>
      </c>
      <c r="Y113" s="230">
        <v>27400</v>
      </c>
      <c r="Z113" s="231">
        <v>1334035.5</v>
      </c>
      <c r="AC113" s="231">
        <v>385368.13</v>
      </c>
      <c r="AD113" s="231">
        <v>89110.32</v>
      </c>
      <c r="AG113" s="77">
        <f t="shared" si="7"/>
        <v>188508.4</v>
      </c>
      <c r="AH113" s="31">
        <f t="shared" si="8"/>
        <v>0</v>
      </c>
      <c r="AI113" s="21">
        <f t="shared" si="9"/>
        <v>188508.4</v>
      </c>
      <c r="AJ113" s="15">
        <f t="shared" si="10"/>
        <v>1757066.1400000001</v>
      </c>
      <c r="AK113" s="16">
        <f t="shared" si="11"/>
        <v>1808513.95</v>
      </c>
      <c r="AL113" s="26">
        <f t="shared" si="12"/>
        <v>-51447.809999999823</v>
      </c>
    </row>
    <row r="114" spans="1:38" x14ac:dyDescent="0.2">
      <c r="A114" s="1" t="s">
        <v>493</v>
      </c>
      <c r="B114" s="1" t="s">
        <v>494</v>
      </c>
      <c r="C114" s="67">
        <v>2947</v>
      </c>
      <c r="D114" s="68" t="s">
        <v>1188</v>
      </c>
      <c r="E114" s="255" t="s">
        <v>1829</v>
      </c>
      <c r="F114" s="229">
        <v>244093.05</v>
      </c>
      <c r="H114" s="229">
        <v>39105.31</v>
      </c>
      <c r="I114" s="255">
        <v>216902.38</v>
      </c>
      <c r="J114" s="255">
        <v>86287.13</v>
      </c>
      <c r="Q114" s="255">
        <v>-72279.88</v>
      </c>
      <c r="R114" s="255">
        <v>2441491.2400000002</v>
      </c>
      <c r="U114" s="230">
        <v>596722.43999999994</v>
      </c>
      <c r="W114" s="230">
        <v>468.38</v>
      </c>
      <c r="X114" s="230">
        <v>348720</v>
      </c>
      <c r="Y114" s="230">
        <v>9000</v>
      </c>
      <c r="Z114" s="231">
        <v>611550.5</v>
      </c>
      <c r="AC114" s="231">
        <v>328091.78999999998</v>
      </c>
      <c r="AD114" s="231">
        <v>79022.179999999993</v>
      </c>
      <c r="AG114" s="77">
        <f t="shared" si="7"/>
        <v>283198.36</v>
      </c>
      <c r="AH114" s="31">
        <f t="shared" si="8"/>
        <v>0</v>
      </c>
      <c r="AI114" s="21">
        <f t="shared" si="9"/>
        <v>283198.36</v>
      </c>
      <c r="AJ114" s="15">
        <f t="shared" si="10"/>
        <v>954910.82</v>
      </c>
      <c r="AK114" s="16">
        <f t="shared" si="11"/>
        <v>1018664.47</v>
      </c>
      <c r="AL114" s="26">
        <f t="shared" si="12"/>
        <v>-63753.650000000023</v>
      </c>
    </row>
    <row r="115" spans="1:38" x14ac:dyDescent="0.2">
      <c r="A115" s="1" t="s">
        <v>497</v>
      </c>
      <c r="B115" s="1" t="s">
        <v>498</v>
      </c>
      <c r="C115" s="67">
        <v>4403</v>
      </c>
      <c r="D115" s="68" t="s">
        <v>1189</v>
      </c>
      <c r="E115" s="255" t="s">
        <v>1750</v>
      </c>
      <c r="F115" s="229">
        <v>265361.19</v>
      </c>
      <c r="G115" s="229">
        <v>0</v>
      </c>
      <c r="H115" s="229">
        <v>36009.589999999997</v>
      </c>
      <c r="I115" s="255">
        <v>150350.17000000001</v>
      </c>
      <c r="J115" s="255">
        <v>98512.38</v>
      </c>
      <c r="N115" s="233">
        <v>68.790000000000006</v>
      </c>
      <c r="Q115" s="255">
        <v>105990</v>
      </c>
      <c r="R115" s="255">
        <v>1753510.53</v>
      </c>
      <c r="S115" s="230">
        <v>379.01</v>
      </c>
      <c r="U115" s="230">
        <v>835836.14</v>
      </c>
      <c r="X115" s="230">
        <v>1002780</v>
      </c>
      <c r="Z115" s="231">
        <v>1449120</v>
      </c>
      <c r="AC115" s="231">
        <v>300221.15999999997</v>
      </c>
      <c r="AD115" s="231">
        <v>42401.02</v>
      </c>
      <c r="AG115" s="77">
        <f t="shared" si="7"/>
        <v>301370.78000000003</v>
      </c>
      <c r="AH115" s="31">
        <f t="shared" si="8"/>
        <v>68.790000000000006</v>
      </c>
      <c r="AI115" s="21">
        <f t="shared" si="9"/>
        <v>301301.99000000005</v>
      </c>
      <c r="AJ115" s="15">
        <f t="shared" si="10"/>
        <v>1838995.15</v>
      </c>
      <c r="AK115" s="16">
        <f t="shared" si="11"/>
        <v>1791742.18</v>
      </c>
      <c r="AL115" s="26">
        <f t="shared" si="12"/>
        <v>47252.969999999972</v>
      </c>
    </row>
    <row r="116" spans="1:38" x14ac:dyDescent="0.2">
      <c r="A116" s="1" t="s">
        <v>497</v>
      </c>
      <c r="B116" s="1" t="s">
        <v>498</v>
      </c>
      <c r="C116" s="67">
        <v>5267</v>
      </c>
      <c r="D116" s="68" t="s">
        <v>1190</v>
      </c>
      <c r="E116" s="255" t="s">
        <v>1751</v>
      </c>
      <c r="F116" s="229">
        <v>571969.11</v>
      </c>
      <c r="G116" s="229">
        <v>0</v>
      </c>
      <c r="H116" s="229">
        <v>31440.99</v>
      </c>
      <c r="I116" s="255">
        <v>133218.41</v>
      </c>
      <c r="J116" s="255">
        <v>111086.25</v>
      </c>
      <c r="Q116" s="255">
        <v>43949.5</v>
      </c>
      <c r="R116" s="255">
        <v>2570940.36</v>
      </c>
      <c r="S116" s="230">
        <v>938.77</v>
      </c>
      <c r="U116" s="230">
        <v>1080270.02</v>
      </c>
      <c r="X116" s="230">
        <v>648840</v>
      </c>
      <c r="Z116" s="231">
        <v>1264547</v>
      </c>
      <c r="AC116" s="231">
        <v>323056.28999999998</v>
      </c>
      <c r="AD116" s="231">
        <v>101752.77</v>
      </c>
      <c r="AG116" s="77">
        <f t="shared" si="7"/>
        <v>603410.1</v>
      </c>
      <c r="AH116" s="31">
        <f t="shared" si="8"/>
        <v>0</v>
      </c>
      <c r="AI116" s="21">
        <f t="shared" si="9"/>
        <v>603410.1</v>
      </c>
      <c r="AJ116" s="15">
        <f t="shared" si="10"/>
        <v>1730048.79</v>
      </c>
      <c r="AK116" s="16">
        <f t="shared" si="11"/>
        <v>1689356.06</v>
      </c>
      <c r="AL116" s="26">
        <f t="shared" si="12"/>
        <v>40692.729999999981</v>
      </c>
    </row>
    <row r="117" spans="1:38" x14ac:dyDescent="0.2">
      <c r="A117" s="1" t="s">
        <v>497</v>
      </c>
      <c r="B117" s="1" t="s">
        <v>498</v>
      </c>
      <c r="C117" s="67">
        <v>5254</v>
      </c>
      <c r="D117" s="68" t="s">
        <v>1191</v>
      </c>
      <c r="E117" s="255" t="s">
        <v>1752</v>
      </c>
      <c r="F117" s="229">
        <v>776149.78</v>
      </c>
      <c r="G117" s="229">
        <v>0</v>
      </c>
      <c r="H117" s="229">
        <v>23213.01</v>
      </c>
      <c r="I117" s="255">
        <v>904470.36</v>
      </c>
      <c r="J117" s="255">
        <v>140007.01</v>
      </c>
      <c r="Q117" s="255">
        <v>112905</v>
      </c>
      <c r="R117" s="255">
        <v>2193906.69</v>
      </c>
      <c r="S117" s="230">
        <v>1356.19</v>
      </c>
      <c r="U117" s="230">
        <v>851404.34</v>
      </c>
      <c r="X117" s="230">
        <v>964800</v>
      </c>
      <c r="Z117" s="231">
        <v>1366988</v>
      </c>
      <c r="AC117" s="231">
        <v>381782.73</v>
      </c>
      <c r="AD117" s="231">
        <v>119922.3</v>
      </c>
      <c r="AG117" s="77">
        <f t="shared" si="7"/>
        <v>799362.79</v>
      </c>
      <c r="AH117" s="31">
        <f t="shared" si="8"/>
        <v>0</v>
      </c>
      <c r="AI117" s="21">
        <f t="shared" si="9"/>
        <v>799362.79</v>
      </c>
      <c r="AJ117" s="15">
        <f t="shared" si="10"/>
        <v>1817560.5299999998</v>
      </c>
      <c r="AK117" s="16">
        <f t="shared" si="11"/>
        <v>1868693.03</v>
      </c>
      <c r="AL117" s="26">
        <f t="shared" si="12"/>
        <v>-51132.500000000233</v>
      </c>
    </row>
    <row r="118" spans="1:38" x14ac:dyDescent="0.2">
      <c r="A118" s="1" t="s">
        <v>497</v>
      </c>
      <c r="B118" s="1" t="s">
        <v>498</v>
      </c>
      <c r="C118" s="67">
        <v>3104</v>
      </c>
      <c r="D118" s="68" t="s">
        <v>1192</v>
      </c>
      <c r="E118" s="255" t="s">
        <v>1753</v>
      </c>
      <c r="F118" s="229">
        <v>533598.22</v>
      </c>
      <c r="G118" s="229">
        <v>0</v>
      </c>
      <c r="H118" s="229">
        <v>70817.490000000005</v>
      </c>
      <c r="I118" s="255">
        <v>459488.73</v>
      </c>
      <c r="J118" s="255">
        <v>55872.01</v>
      </c>
      <c r="N118" s="233">
        <v>193.36</v>
      </c>
      <c r="Q118" s="255">
        <v>112350</v>
      </c>
      <c r="R118" s="255">
        <v>2140701.11</v>
      </c>
      <c r="S118" s="230">
        <v>932.73</v>
      </c>
      <c r="U118" s="230">
        <v>880860.15</v>
      </c>
      <c r="V118" s="230">
        <v>20000</v>
      </c>
      <c r="X118" s="230">
        <v>510620</v>
      </c>
      <c r="Z118" s="231">
        <v>1013960</v>
      </c>
      <c r="AC118" s="231">
        <v>332760.43</v>
      </c>
      <c r="AD118" s="231">
        <v>71841.820000000007</v>
      </c>
      <c r="AG118" s="77">
        <f t="shared" si="7"/>
        <v>604415.71</v>
      </c>
      <c r="AH118" s="31">
        <f t="shared" si="8"/>
        <v>193.36</v>
      </c>
      <c r="AI118" s="21">
        <f t="shared" si="9"/>
        <v>604222.35</v>
      </c>
      <c r="AJ118" s="15">
        <f t="shared" si="10"/>
        <v>1412412.88</v>
      </c>
      <c r="AK118" s="16">
        <f t="shared" si="11"/>
        <v>1418562.25</v>
      </c>
      <c r="AL118" s="26">
        <f t="shared" si="12"/>
        <v>-6149.3700000001118</v>
      </c>
    </row>
    <row r="119" spans="1:38" x14ac:dyDescent="0.2">
      <c r="A119" s="1" t="s">
        <v>497</v>
      </c>
      <c r="B119" s="1" t="s">
        <v>498</v>
      </c>
      <c r="C119" s="67">
        <v>5560</v>
      </c>
      <c r="D119" s="68" t="s">
        <v>1193</v>
      </c>
      <c r="E119" s="255" t="s">
        <v>1754</v>
      </c>
      <c r="F119" s="229">
        <v>1164137.43</v>
      </c>
      <c r="G119" s="229">
        <v>0</v>
      </c>
      <c r="H119" s="229">
        <v>8667.66</v>
      </c>
      <c r="I119" s="255">
        <v>439964.89</v>
      </c>
      <c r="J119" s="255">
        <v>104185.76</v>
      </c>
      <c r="Q119" s="255">
        <v>142020</v>
      </c>
      <c r="R119" s="255">
        <v>2916966.34</v>
      </c>
      <c r="S119" s="230">
        <v>1866.28</v>
      </c>
      <c r="U119" s="230">
        <v>878459.23</v>
      </c>
      <c r="V119" s="230">
        <v>198000</v>
      </c>
      <c r="X119" s="230">
        <v>911220</v>
      </c>
      <c r="Z119" s="231">
        <v>1359024</v>
      </c>
      <c r="AC119" s="231">
        <v>347514.66</v>
      </c>
      <c r="AD119" s="231">
        <v>110658.22</v>
      </c>
      <c r="AG119" s="77">
        <f t="shared" si="7"/>
        <v>1172805.0899999999</v>
      </c>
      <c r="AH119" s="31">
        <f t="shared" si="8"/>
        <v>0</v>
      </c>
      <c r="AI119" s="21">
        <f t="shared" si="9"/>
        <v>1172805.0899999999</v>
      </c>
      <c r="AJ119" s="15">
        <f t="shared" si="10"/>
        <v>1989545.51</v>
      </c>
      <c r="AK119" s="16">
        <f t="shared" si="11"/>
        <v>1817196.88</v>
      </c>
      <c r="AL119" s="26">
        <f t="shared" si="12"/>
        <v>172348.63000000012</v>
      </c>
    </row>
    <row r="120" spans="1:38" x14ac:dyDescent="0.2">
      <c r="A120" s="1" t="s">
        <v>497</v>
      </c>
      <c r="B120" s="1" t="s">
        <v>498</v>
      </c>
      <c r="C120" s="67">
        <v>4224</v>
      </c>
      <c r="D120" s="68" t="s">
        <v>1194</v>
      </c>
      <c r="E120" s="255" t="s">
        <v>1755</v>
      </c>
      <c r="F120" s="229">
        <v>980685.63</v>
      </c>
      <c r="G120" s="229">
        <v>0</v>
      </c>
      <c r="H120" s="229">
        <v>21246.080000000002</v>
      </c>
      <c r="I120" s="255">
        <v>2289316.1</v>
      </c>
      <c r="J120" s="255">
        <v>97634.68</v>
      </c>
      <c r="Q120" s="255">
        <v>-20250</v>
      </c>
      <c r="R120" s="255">
        <v>1273796.02</v>
      </c>
      <c r="S120" s="230">
        <v>1678.53</v>
      </c>
      <c r="U120" s="230">
        <v>867379.86</v>
      </c>
      <c r="V120" s="230">
        <v>98725</v>
      </c>
      <c r="X120" s="230">
        <v>791700</v>
      </c>
      <c r="Y120" s="230">
        <v>0.56000000000000005</v>
      </c>
      <c r="Z120" s="231">
        <v>1284883</v>
      </c>
      <c r="AC120" s="231">
        <v>325783.24</v>
      </c>
      <c r="AD120" s="231">
        <v>119862.8</v>
      </c>
      <c r="AG120" s="77">
        <f t="shared" si="7"/>
        <v>1001931.71</v>
      </c>
      <c r="AH120" s="31">
        <f t="shared" si="8"/>
        <v>0</v>
      </c>
      <c r="AI120" s="21">
        <f t="shared" si="9"/>
        <v>1001931.71</v>
      </c>
      <c r="AJ120" s="15">
        <f t="shared" si="10"/>
        <v>1759483.9500000002</v>
      </c>
      <c r="AK120" s="16">
        <f t="shared" si="11"/>
        <v>1730529.04</v>
      </c>
      <c r="AL120" s="26">
        <f t="shared" si="12"/>
        <v>28954.910000000149</v>
      </c>
    </row>
    <row r="121" spans="1:38" x14ac:dyDescent="0.2">
      <c r="A121" s="1" t="s">
        <v>497</v>
      </c>
      <c r="B121" s="1" t="s">
        <v>498</v>
      </c>
      <c r="C121" s="67">
        <v>6946</v>
      </c>
      <c r="D121" s="68" t="s">
        <v>1195</v>
      </c>
      <c r="E121" s="255" t="s">
        <v>1756</v>
      </c>
      <c r="F121" s="229">
        <v>914883.36</v>
      </c>
      <c r="G121" s="229">
        <v>0</v>
      </c>
      <c r="H121" s="229">
        <v>35328.879999999997</v>
      </c>
      <c r="I121" s="255">
        <v>1071891.3899999999</v>
      </c>
      <c r="J121" s="255">
        <v>165299.14000000001</v>
      </c>
      <c r="Q121" s="255">
        <v>529375.72</v>
      </c>
      <c r="R121" s="255">
        <v>1503797.2</v>
      </c>
      <c r="S121" s="230">
        <v>1224.8599999999999</v>
      </c>
      <c r="U121" s="230">
        <v>1219507.07</v>
      </c>
      <c r="V121" s="230">
        <v>266000</v>
      </c>
      <c r="X121" s="230">
        <v>848880</v>
      </c>
      <c r="Y121" s="230">
        <v>5400</v>
      </c>
      <c r="Z121" s="231">
        <v>1613605</v>
      </c>
      <c r="AC121" s="231">
        <v>340499.15</v>
      </c>
      <c r="AD121" s="231">
        <v>61339.43</v>
      </c>
      <c r="AG121" s="77">
        <f t="shared" si="7"/>
        <v>950212.24</v>
      </c>
      <c r="AH121" s="31">
        <f t="shared" si="8"/>
        <v>0</v>
      </c>
      <c r="AI121" s="21">
        <f t="shared" si="9"/>
        <v>950212.24</v>
      </c>
      <c r="AJ121" s="15">
        <f t="shared" si="10"/>
        <v>2341011.9300000002</v>
      </c>
      <c r="AK121" s="16">
        <f t="shared" si="11"/>
        <v>2015443.5799999998</v>
      </c>
      <c r="AL121" s="26">
        <f t="shared" si="12"/>
        <v>325568.35000000033</v>
      </c>
    </row>
    <row r="122" spans="1:38" x14ac:dyDescent="0.2">
      <c r="A122" s="1" t="s">
        <v>497</v>
      </c>
      <c r="B122" s="1" t="s">
        <v>498</v>
      </c>
      <c r="C122" s="67">
        <v>4263</v>
      </c>
      <c r="D122" s="68" t="s">
        <v>1196</v>
      </c>
      <c r="E122" s="255" t="s">
        <v>1757</v>
      </c>
      <c r="F122" s="229">
        <v>759211.79</v>
      </c>
      <c r="G122" s="229">
        <v>0</v>
      </c>
      <c r="H122" s="229">
        <v>33064.93</v>
      </c>
      <c r="I122" s="255">
        <v>441195.48</v>
      </c>
      <c r="J122" s="255">
        <v>84651.81</v>
      </c>
      <c r="Q122" s="255">
        <v>107325</v>
      </c>
      <c r="R122" s="255">
        <v>1567499.51</v>
      </c>
      <c r="S122" s="230">
        <v>1104.4000000000001</v>
      </c>
      <c r="U122" s="230">
        <v>588440.18000000005</v>
      </c>
      <c r="V122" s="230">
        <v>171100</v>
      </c>
      <c r="X122" s="230">
        <v>894180</v>
      </c>
      <c r="Z122" s="231">
        <v>1116534</v>
      </c>
      <c r="AC122" s="231">
        <v>328751.44</v>
      </c>
      <c r="AD122" s="231">
        <v>42641.64</v>
      </c>
      <c r="AG122" s="77">
        <f t="shared" si="7"/>
        <v>792276.72000000009</v>
      </c>
      <c r="AH122" s="31">
        <f t="shared" si="8"/>
        <v>0</v>
      </c>
      <c r="AI122" s="21">
        <f t="shared" si="9"/>
        <v>792276.72000000009</v>
      </c>
      <c r="AJ122" s="15">
        <f t="shared" si="10"/>
        <v>1654824.58</v>
      </c>
      <c r="AK122" s="16">
        <f t="shared" si="11"/>
        <v>1487927.0799999998</v>
      </c>
      <c r="AL122" s="26">
        <f t="shared" si="12"/>
        <v>166897.50000000023</v>
      </c>
    </row>
    <row r="123" spans="1:38" x14ac:dyDescent="0.2">
      <c r="A123" s="1" t="s">
        <v>497</v>
      </c>
      <c r="B123" s="1" t="s">
        <v>498</v>
      </c>
      <c r="C123" s="67">
        <v>3035</v>
      </c>
      <c r="D123" s="68" t="s">
        <v>1197</v>
      </c>
      <c r="E123" s="255" t="s">
        <v>1833</v>
      </c>
      <c r="F123" s="229">
        <v>629715.93000000005</v>
      </c>
      <c r="G123" s="229">
        <v>0</v>
      </c>
      <c r="H123" s="229">
        <v>27632.22</v>
      </c>
      <c r="I123" s="255">
        <v>626970.43999999994</v>
      </c>
      <c r="J123" s="255">
        <v>61351.6</v>
      </c>
      <c r="Q123" s="255">
        <v>69020</v>
      </c>
      <c r="R123" s="255">
        <v>2486417.9700000002</v>
      </c>
      <c r="S123" s="230">
        <v>914.79</v>
      </c>
      <c r="U123" s="230">
        <v>690879.99</v>
      </c>
      <c r="V123" s="230">
        <v>146500</v>
      </c>
      <c r="X123" s="230">
        <v>479840</v>
      </c>
      <c r="Z123" s="231">
        <v>902865</v>
      </c>
      <c r="AC123" s="231">
        <v>226084.77</v>
      </c>
      <c r="AD123" s="231">
        <v>82131.47</v>
      </c>
      <c r="AG123" s="77">
        <f t="shared" si="7"/>
        <v>657348.15</v>
      </c>
      <c r="AH123" s="31">
        <f t="shared" si="8"/>
        <v>0</v>
      </c>
      <c r="AI123" s="21">
        <f t="shared" si="9"/>
        <v>657348.15</v>
      </c>
      <c r="AJ123" s="15">
        <f t="shared" si="10"/>
        <v>1318134.78</v>
      </c>
      <c r="AK123" s="16">
        <f t="shared" si="11"/>
        <v>1211081.24</v>
      </c>
      <c r="AL123" s="26">
        <f t="shared" si="12"/>
        <v>107053.54000000004</v>
      </c>
    </row>
    <row r="124" spans="1:38" x14ac:dyDescent="0.2">
      <c r="A124" s="1" t="s">
        <v>497</v>
      </c>
      <c r="B124" s="1" t="s">
        <v>498</v>
      </c>
      <c r="C124" s="67">
        <v>3444</v>
      </c>
      <c r="D124" s="68" t="s">
        <v>1198</v>
      </c>
      <c r="E124" s="255" t="s">
        <v>1834</v>
      </c>
      <c r="F124" s="229">
        <v>572166.26</v>
      </c>
      <c r="G124" s="229">
        <v>0</v>
      </c>
      <c r="H124" s="229">
        <v>36651.279999999999</v>
      </c>
      <c r="I124" s="255">
        <v>350306.67</v>
      </c>
      <c r="J124" s="255">
        <v>73180.23</v>
      </c>
      <c r="Q124" s="255">
        <v>87475</v>
      </c>
      <c r="R124" s="255">
        <v>2517902.33</v>
      </c>
      <c r="S124" s="230">
        <v>1011.77</v>
      </c>
      <c r="U124" s="230">
        <v>806735.86</v>
      </c>
      <c r="X124" s="230">
        <v>535920</v>
      </c>
      <c r="Y124" s="230">
        <v>4800</v>
      </c>
      <c r="Z124" s="231">
        <v>969155.16</v>
      </c>
      <c r="AC124" s="231">
        <v>316965.84999999998</v>
      </c>
      <c r="AD124" s="231">
        <v>73563.960000000006</v>
      </c>
      <c r="AG124" s="77">
        <f t="shared" si="7"/>
        <v>608817.54</v>
      </c>
      <c r="AH124" s="31">
        <f t="shared" si="8"/>
        <v>0</v>
      </c>
      <c r="AI124" s="21">
        <f t="shared" si="9"/>
        <v>608817.54</v>
      </c>
      <c r="AJ124" s="15">
        <f t="shared" si="10"/>
        <v>1348467.63</v>
      </c>
      <c r="AK124" s="16">
        <f t="shared" si="11"/>
        <v>1359684.97</v>
      </c>
      <c r="AL124" s="26">
        <f t="shared" si="12"/>
        <v>-11217.340000000084</v>
      </c>
    </row>
    <row r="125" spans="1:38" x14ac:dyDescent="0.2">
      <c r="A125" s="1" t="s">
        <v>501</v>
      </c>
      <c r="B125" s="1" t="s">
        <v>502</v>
      </c>
      <c r="C125" s="67">
        <v>2224</v>
      </c>
      <c r="D125" s="68" t="s">
        <v>1199</v>
      </c>
      <c r="E125" s="255" t="s">
        <v>1758</v>
      </c>
      <c r="F125" s="229">
        <v>248516.15</v>
      </c>
      <c r="G125" s="229">
        <v>0</v>
      </c>
      <c r="H125" s="229">
        <v>107738.23</v>
      </c>
      <c r="I125" s="255">
        <v>145920.13</v>
      </c>
      <c r="J125" s="255">
        <v>46841.02</v>
      </c>
      <c r="N125" s="233">
        <v>280.37</v>
      </c>
      <c r="R125" s="255">
        <v>2171633.4300000002</v>
      </c>
      <c r="U125" s="230">
        <v>591872.17000000004</v>
      </c>
      <c r="V125" s="230">
        <v>69700</v>
      </c>
      <c r="W125" s="230">
        <v>840.78</v>
      </c>
      <c r="X125" s="230">
        <v>637587</v>
      </c>
      <c r="Z125" s="231">
        <v>831822</v>
      </c>
      <c r="AC125" s="231">
        <v>256575.51</v>
      </c>
      <c r="AD125" s="231">
        <v>65887.179999999993</v>
      </c>
      <c r="AG125" s="77">
        <f t="shared" si="7"/>
        <v>356254.38</v>
      </c>
      <c r="AH125" s="31">
        <f t="shared" si="8"/>
        <v>280.37</v>
      </c>
      <c r="AI125" s="21">
        <f t="shared" si="9"/>
        <v>355974.01</v>
      </c>
      <c r="AJ125" s="15">
        <f t="shared" si="10"/>
        <v>1299999.9500000002</v>
      </c>
      <c r="AK125" s="16">
        <f t="shared" si="11"/>
        <v>1154284.69</v>
      </c>
      <c r="AL125" s="26">
        <f t="shared" si="12"/>
        <v>145715.26000000024</v>
      </c>
    </row>
    <row r="126" spans="1:38" x14ac:dyDescent="0.2">
      <c r="A126" s="1" t="s">
        <v>501</v>
      </c>
      <c r="B126" s="1" t="s">
        <v>502</v>
      </c>
      <c r="C126" s="67">
        <v>6948</v>
      </c>
      <c r="D126" s="68" t="s">
        <v>1200</v>
      </c>
      <c r="E126" s="255" t="s">
        <v>1759</v>
      </c>
      <c r="F126" s="229">
        <v>277894.31</v>
      </c>
      <c r="G126" s="229">
        <v>0</v>
      </c>
      <c r="H126" s="229">
        <v>128617.56</v>
      </c>
      <c r="I126" s="255">
        <v>-275.3</v>
      </c>
      <c r="J126" s="255">
        <v>156338.34</v>
      </c>
      <c r="N126" s="233">
        <v>308.88</v>
      </c>
      <c r="R126" s="255">
        <v>1977387.82</v>
      </c>
      <c r="U126" s="230">
        <v>1594845.13</v>
      </c>
      <c r="W126" s="230">
        <v>183664.02</v>
      </c>
      <c r="X126" s="230">
        <v>1221708</v>
      </c>
      <c r="Z126" s="231">
        <v>1935318</v>
      </c>
      <c r="AC126" s="231">
        <v>411879.25</v>
      </c>
      <c r="AD126" s="231">
        <v>37476.31</v>
      </c>
      <c r="AG126" s="77">
        <f t="shared" si="7"/>
        <v>406511.87</v>
      </c>
      <c r="AH126" s="31">
        <f t="shared" si="8"/>
        <v>308.88</v>
      </c>
      <c r="AI126" s="21">
        <f t="shared" si="9"/>
        <v>406202.99</v>
      </c>
      <c r="AJ126" s="15">
        <f t="shared" si="10"/>
        <v>3000217.15</v>
      </c>
      <c r="AK126" s="16">
        <f t="shared" si="11"/>
        <v>2384673.56</v>
      </c>
      <c r="AL126" s="26">
        <f t="shared" si="12"/>
        <v>615543.58999999985</v>
      </c>
    </row>
    <row r="127" spans="1:38" x14ac:dyDescent="0.2">
      <c r="A127" s="1" t="s">
        <v>501</v>
      </c>
      <c r="B127" s="1" t="s">
        <v>502</v>
      </c>
      <c r="C127" s="67">
        <v>2265</v>
      </c>
      <c r="D127" s="68" t="s">
        <v>1201</v>
      </c>
      <c r="E127" s="255" t="s">
        <v>1760</v>
      </c>
      <c r="F127" s="229">
        <v>245669.97</v>
      </c>
      <c r="G127" s="229">
        <v>0</v>
      </c>
      <c r="H127" s="229">
        <v>42494.9</v>
      </c>
      <c r="I127" s="255">
        <v>161170.19</v>
      </c>
      <c r="J127" s="255">
        <v>50838.559999999998</v>
      </c>
      <c r="L127" s="233">
        <v>39200</v>
      </c>
      <c r="R127" s="255">
        <v>1774116.27</v>
      </c>
      <c r="U127" s="230">
        <v>715014.77</v>
      </c>
      <c r="W127" s="230">
        <v>636.59</v>
      </c>
      <c r="X127" s="230">
        <v>551985</v>
      </c>
      <c r="Y127" s="230">
        <v>5000</v>
      </c>
      <c r="Z127" s="231">
        <v>752724</v>
      </c>
      <c r="AC127" s="231">
        <v>255384.88</v>
      </c>
      <c r="AD127" s="231">
        <v>34411.71</v>
      </c>
      <c r="AG127" s="77">
        <f t="shared" si="7"/>
        <v>288164.87</v>
      </c>
      <c r="AH127" s="31">
        <f t="shared" si="8"/>
        <v>39200</v>
      </c>
      <c r="AI127" s="21">
        <f t="shared" si="9"/>
        <v>248964.87</v>
      </c>
      <c r="AJ127" s="15">
        <f t="shared" si="10"/>
        <v>1272636.3599999999</v>
      </c>
      <c r="AK127" s="16">
        <f t="shared" si="11"/>
        <v>1042520.59</v>
      </c>
      <c r="AL127" s="26">
        <f t="shared" si="12"/>
        <v>230115.7699999999</v>
      </c>
    </row>
    <row r="128" spans="1:38" x14ac:dyDescent="0.2">
      <c r="A128" s="1" t="s">
        <v>501</v>
      </c>
      <c r="B128" s="1" t="s">
        <v>502</v>
      </c>
      <c r="C128" s="67">
        <v>4502</v>
      </c>
      <c r="D128" s="68" t="s">
        <v>1202</v>
      </c>
      <c r="E128" s="255" t="s">
        <v>1761</v>
      </c>
      <c r="F128" s="229">
        <v>412380.62</v>
      </c>
      <c r="G128" s="229">
        <v>0</v>
      </c>
      <c r="H128" s="229">
        <v>211427.92</v>
      </c>
      <c r="I128" s="255">
        <v>112954.09</v>
      </c>
      <c r="J128" s="255">
        <v>71168.039999999994</v>
      </c>
      <c r="N128" s="233">
        <v>422.45</v>
      </c>
      <c r="R128" s="255">
        <v>1520211.94</v>
      </c>
      <c r="U128" s="230">
        <v>972394.26</v>
      </c>
      <c r="W128" s="230">
        <v>990.18</v>
      </c>
      <c r="X128" s="230">
        <v>1271797.05</v>
      </c>
      <c r="Z128" s="231">
        <v>1509337.05</v>
      </c>
      <c r="AC128" s="231">
        <v>297677.01</v>
      </c>
      <c r="AD128" s="231">
        <v>24452.62</v>
      </c>
      <c r="AG128" s="77">
        <f t="shared" si="7"/>
        <v>623808.54</v>
      </c>
      <c r="AH128" s="31">
        <f t="shared" si="8"/>
        <v>422.45</v>
      </c>
      <c r="AI128" s="21">
        <f t="shared" si="9"/>
        <v>623386.09000000008</v>
      </c>
      <c r="AJ128" s="15">
        <f t="shared" si="10"/>
        <v>2245181.4900000002</v>
      </c>
      <c r="AK128" s="16">
        <f t="shared" si="11"/>
        <v>1831466.6800000002</v>
      </c>
      <c r="AL128" s="26">
        <f t="shared" si="12"/>
        <v>413714.81000000006</v>
      </c>
    </row>
    <row r="129" spans="1:38" x14ac:dyDescent="0.2">
      <c r="A129" s="1" t="s">
        <v>501</v>
      </c>
      <c r="B129" s="1" t="s">
        <v>502</v>
      </c>
      <c r="C129" s="67">
        <v>6455</v>
      </c>
      <c r="D129" s="68" t="s">
        <v>1203</v>
      </c>
      <c r="E129" s="255" t="s">
        <v>1762</v>
      </c>
      <c r="F129" s="229">
        <v>575381.28</v>
      </c>
      <c r="G129" s="229">
        <v>0</v>
      </c>
      <c r="H129" s="229">
        <v>72980.960000000006</v>
      </c>
      <c r="I129" s="255">
        <v>157269.19</v>
      </c>
      <c r="J129" s="255">
        <v>89252.1</v>
      </c>
      <c r="N129" s="233">
        <v>107.2</v>
      </c>
      <c r="R129" s="255">
        <v>2436322.09</v>
      </c>
      <c r="U129" s="230">
        <v>1180580.72</v>
      </c>
      <c r="V129" s="230">
        <v>48000</v>
      </c>
      <c r="W129" s="230">
        <v>1820.39</v>
      </c>
      <c r="X129" s="230">
        <v>715971</v>
      </c>
      <c r="Y129" s="230">
        <v>11200</v>
      </c>
      <c r="Z129" s="231">
        <v>1203497</v>
      </c>
      <c r="AC129" s="231">
        <v>612259.21</v>
      </c>
      <c r="AD129" s="231">
        <v>46939.86</v>
      </c>
      <c r="AG129" s="77">
        <f t="shared" si="7"/>
        <v>648362.23999999999</v>
      </c>
      <c r="AH129" s="31">
        <f t="shared" si="8"/>
        <v>107.2</v>
      </c>
      <c r="AI129" s="21">
        <f t="shared" si="9"/>
        <v>648255.04</v>
      </c>
      <c r="AJ129" s="15">
        <f t="shared" si="10"/>
        <v>1957572.1099999999</v>
      </c>
      <c r="AK129" s="16">
        <f t="shared" si="11"/>
        <v>1862696.07</v>
      </c>
      <c r="AL129" s="26">
        <f t="shared" si="12"/>
        <v>94876.039999999804</v>
      </c>
    </row>
    <row r="130" spans="1:38" x14ac:dyDescent="0.2">
      <c r="A130" s="1" t="s">
        <v>501</v>
      </c>
      <c r="B130" s="1" t="s">
        <v>502</v>
      </c>
      <c r="C130" s="67">
        <v>1661</v>
      </c>
      <c r="D130" s="68" t="s">
        <v>1204</v>
      </c>
      <c r="E130" s="255" t="s">
        <v>1763</v>
      </c>
      <c r="F130" s="229">
        <v>77761.399999999994</v>
      </c>
      <c r="G130" s="229">
        <v>0</v>
      </c>
      <c r="H130" s="229">
        <v>73268.53</v>
      </c>
      <c r="I130" s="255">
        <v>315713.14</v>
      </c>
      <c r="J130" s="255">
        <v>116206.94</v>
      </c>
      <c r="N130" s="233">
        <v>0</v>
      </c>
      <c r="R130" s="255">
        <v>1752442.7</v>
      </c>
      <c r="U130" s="230">
        <v>565124.18999999994</v>
      </c>
      <c r="V130" s="230">
        <v>89500</v>
      </c>
      <c r="W130" s="230">
        <v>495.77</v>
      </c>
      <c r="X130" s="230">
        <v>267360</v>
      </c>
      <c r="Y130" s="230">
        <v>2800</v>
      </c>
      <c r="Z130" s="231">
        <v>461411</v>
      </c>
      <c r="AC130" s="231">
        <v>298001.21000000002</v>
      </c>
      <c r="AD130" s="231">
        <v>79705.55</v>
      </c>
      <c r="AG130" s="77">
        <f t="shared" si="7"/>
        <v>151029.93</v>
      </c>
      <c r="AH130" s="31">
        <f t="shared" si="8"/>
        <v>0</v>
      </c>
      <c r="AI130" s="21">
        <f t="shared" si="9"/>
        <v>151029.93</v>
      </c>
      <c r="AJ130" s="15">
        <f t="shared" si="10"/>
        <v>925279.96</v>
      </c>
      <c r="AK130" s="16">
        <f t="shared" si="11"/>
        <v>839117.76</v>
      </c>
      <c r="AL130" s="26">
        <f t="shared" si="12"/>
        <v>86162.199999999953</v>
      </c>
    </row>
    <row r="131" spans="1:38" x14ac:dyDescent="0.2">
      <c r="A131" s="1" t="s">
        <v>501</v>
      </c>
      <c r="B131" s="1" t="s">
        <v>502</v>
      </c>
      <c r="C131" s="67">
        <v>1935</v>
      </c>
      <c r="D131" s="68" t="s">
        <v>1205</v>
      </c>
      <c r="E131" s="255" t="s">
        <v>1764</v>
      </c>
      <c r="F131" s="229">
        <v>190954.97</v>
      </c>
      <c r="G131" s="229">
        <v>0</v>
      </c>
      <c r="H131" s="229">
        <v>60211.17</v>
      </c>
      <c r="I131" s="255">
        <v>330062.92</v>
      </c>
      <c r="J131" s="255">
        <v>31914.560000000001</v>
      </c>
      <c r="R131" s="255">
        <v>2586652.75</v>
      </c>
      <c r="U131" s="230">
        <v>493380</v>
      </c>
      <c r="W131" s="230">
        <v>610.05999999999995</v>
      </c>
      <c r="X131" s="230">
        <v>608208</v>
      </c>
      <c r="Y131" s="230">
        <v>2800</v>
      </c>
      <c r="Z131" s="231">
        <v>738828</v>
      </c>
      <c r="AC131" s="231">
        <v>308739.71999999997</v>
      </c>
      <c r="AD131" s="231">
        <v>75339.990000000005</v>
      </c>
      <c r="AG131" s="77">
        <f t="shared" si="7"/>
        <v>251166.14</v>
      </c>
      <c r="AH131" s="31">
        <f t="shared" si="8"/>
        <v>0</v>
      </c>
      <c r="AI131" s="21">
        <f t="shared" si="9"/>
        <v>251166.14</v>
      </c>
      <c r="AJ131" s="15">
        <f t="shared" si="10"/>
        <v>1104998.06</v>
      </c>
      <c r="AK131" s="16">
        <f t="shared" si="11"/>
        <v>1122907.71</v>
      </c>
      <c r="AL131" s="26">
        <f t="shared" si="12"/>
        <v>-17909.649999999907</v>
      </c>
    </row>
    <row r="132" spans="1:38" x14ac:dyDescent="0.2">
      <c r="A132" s="1" t="s">
        <v>501</v>
      </c>
      <c r="B132" s="1" t="s">
        <v>502</v>
      </c>
      <c r="C132" s="67">
        <v>4296</v>
      </c>
      <c r="D132" s="68" t="s">
        <v>1206</v>
      </c>
      <c r="E132" s="255" t="s">
        <v>1765</v>
      </c>
      <c r="F132" s="229">
        <v>273513.65000000002</v>
      </c>
      <c r="G132" s="229">
        <v>0</v>
      </c>
      <c r="H132" s="229">
        <v>153784.37</v>
      </c>
      <c r="I132" s="255">
        <v>45119.45</v>
      </c>
      <c r="J132" s="255">
        <v>63025.23</v>
      </c>
      <c r="L132" s="233">
        <v>2600</v>
      </c>
      <c r="R132" s="255">
        <v>1898238.82</v>
      </c>
      <c r="U132" s="230">
        <v>886484.33</v>
      </c>
      <c r="W132" s="230">
        <v>916.26</v>
      </c>
      <c r="X132" s="230">
        <v>868332</v>
      </c>
      <c r="Y132" s="230">
        <v>2800</v>
      </c>
      <c r="Z132" s="231">
        <v>1128792</v>
      </c>
      <c r="AC132" s="231">
        <v>322223.81</v>
      </c>
      <c r="AD132" s="231">
        <v>41134.36</v>
      </c>
      <c r="AG132" s="77">
        <f t="shared" si="7"/>
        <v>427298.02</v>
      </c>
      <c r="AH132" s="31">
        <f t="shared" si="8"/>
        <v>2600</v>
      </c>
      <c r="AI132" s="21">
        <f t="shared" si="9"/>
        <v>424698.02</v>
      </c>
      <c r="AJ132" s="15">
        <f t="shared" si="10"/>
        <v>1758532.5899999999</v>
      </c>
      <c r="AK132" s="16">
        <f t="shared" si="11"/>
        <v>1492150.1700000002</v>
      </c>
      <c r="AL132" s="26">
        <f t="shared" si="12"/>
        <v>266382.41999999969</v>
      </c>
    </row>
    <row r="133" spans="1:38" x14ac:dyDescent="0.2">
      <c r="A133" s="1" t="s">
        <v>501</v>
      </c>
      <c r="B133" s="1" t="s">
        <v>502</v>
      </c>
      <c r="C133" s="67">
        <v>4985</v>
      </c>
      <c r="D133" s="68" t="s">
        <v>1207</v>
      </c>
      <c r="E133" s="255" t="s">
        <v>1766</v>
      </c>
      <c r="F133" s="229">
        <v>526517.22</v>
      </c>
      <c r="G133" s="229">
        <v>0</v>
      </c>
      <c r="H133" s="229">
        <v>142445.92000000001</v>
      </c>
      <c r="I133" s="255">
        <v>350749.99</v>
      </c>
      <c r="J133" s="255">
        <v>17826.84</v>
      </c>
      <c r="R133" s="255">
        <v>2434424.27</v>
      </c>
      <c r="U133" s="230">
        <v>686912.44</v>
      </c>
      <c r="W133" s="230">
        <v>141.79</v>
      </c>
      <c r="X133" s="230">
        <v>858450</v>
      </c>
      <c r="Z133" s="231">
        <v>1058383</v>
      </c>
      <c r="AC133" s="231">
        <v>320596.93</v>
      </c>
      <c r="AD133" s="231">
        <v>76002.649999999994</v>
      </c>
      <c r="AG133" s="77">
        <f t="shared" ref="AG133:AG189" si="13">SUM(F133:H133)</f>
        <v>668963.14</v>
      </c>
      <c r="AH133" s="31">
        <f t="shared" ref="AH133:AH189" si="14">SUM(K133:N133)</f>
        <v>0</v>
      </c>
      <c r="AI133" s="21">
        <f t="shared" ref="AI133:AI189" si="15">AG133-AH133</f>
        <v>668963.14</v>
      </c>
      <c r="AJ133" s="15">
        <f t="shared" ref="AJ133:AJ189" si="16">SUM(S133:Y133)</f>
        <v>1545504.23</v>
      </c>
      <c r="AK133" s="16">
        <f t="shared" ref="AK133:AK189" si="17">SUM(Z133:AF133)</f>
        <v>1454982.5799999998</v>
      </c>
      <c r="AL133" s="26">
        <f t="shared" ref="AL133:AL189" si="18">AJ133-AK133</f>
        <v>90521.65000000014</v>
      </c>
    </row>
    <row r="134" spans="1:38" x14ac:dyDescent="0.2">
      <c r="A134" s="1" t="s">
        <v>501</v>
      </c>
      <c r="B134" s="1" t="s">
        <v>502</v>
      </c>
      <c r="C134" s="67">
        <v>6488</v>
      </c>
      <c r="D134" s="68" t="s">
        <v>1208</v>
      </c>
      <c r="E134" s="255" t="s">
        <v>1767</v>
      </c>
      <c r="F134" s="229">
        <v>55942.62</v>
      </c>
      <c r="G134" s="229">
        <v>0</v>
      </c>
      <c r="H134" s="229">
        <v>118815.24</v>
      </c>
      <c r="I134" s="255">
        <v>413138.11</v>
      </c>
      <c r="J134" s="255">
        <v>46519.54</v>
      </c>
      <c r="L134" s="233">
        <v>33300</v>
      </c>
      <c r="R134" s="255">
        <v>2150215.54</v>
      </c>
      <c r="U134" s="230">
        <v>1178253.67</v>
      </c>
      <c r="W134" s="230">
        <v>390.77</v>
      </c>
      <c r="X134" s="230">
        <v>617148</v>
      </c>
      <c r="Z134" s="231">
        <v>1060548</v>
      </c>
      <c r="AC134" s="231">
        <v>530959.73</v>
      </c>
      <c r="AD134" s="231">
        <v>79867.39</v>
      </c>
      <c r="AG134" s="77">
        <f t="shared" si="13"/>
        <v>174757.86000000002</v>
      </c>
      <c r="AH134" s="31">
        <f t="shared" si="14"/>
        <v>33300</v>
      </c>
      <c r="AI134" s="21">
        <f t="shared" si="15"/>
        <v>141457.86000000002</v>
      </c>
      <c r="AJ134" s="15">
        <f t="shared" si="16"/>
        <v>1795792.44</v>
      </c>
      <c r="AK134" s="16">
        <f t="shared" si="17"/>
        <v>1671375.1199999999</v>
      </c>
      <c r="AL134" s="26">
        <f t="shared" si="18"/>
        <v>124417.32000000007</v>
      </c>
    </row>
    <row r="135" spans="1:38" x14ac:dyDescent="0.2">
      <c r="A135" s="1" t="s">
        <v>501</v>
      </c>
      <c r="B135" s="1" t="s">
        <v>502</v>
      </c>
      <c r="C135" s="67">
        <v>789</v>
      </c>
      <c r="D135" s="68" t="s">
        <v>1209</v>
      </c>
      <c r="E135" s="255" t="s">
        <v>1830</v>
      </c>
      <c r="F135" s="229">
        <v>108000.36</v>
      </c>
      <c r="G135" s="229">
        <v>0</v>
      </c>
      <c r="H135" s="229">
        <v>44196.6</v>
      </c>
      <c r="I135" s="255">
        <v>261299.44</v>
      </c>
      <c r="J135" s="255">
        <v>85308.33</v>
      </c>
      <c r="R135" s="255">
        <v>1699412.19</v>
      </c>
      <c r="U135" s="230">
        <v>415528.3</v>
      </c>
      <c r="W135" s="230">
        <v>391.38</v>
      </c>
      <c r="X135" s="230">
        <v>408114</v>
      </c>
      <c r="Y135" s="230">
        <v>2800</v>
      </c>
      <c r="Z135" s="231">
        <v>526984</v>
      </c>
      <c r="AC135" s="231">
        <v>170212.67</v>
      </c>
      <c r="AD135" s="231">
        <v>77594.009999999995</v>
      </c>
      <c r="AG135" s="77">
        <f t="shared" si="13"/>
        <v>152196.96</v>
      </c>
      <c r="AH135" s="31">
        <f t="shared" si="14"/>
        <v>0</v>
      </c>
      <c r="AI135" s="21">
        <f t="shared" si="15"/>
        <v>152196.96</v>
      </c>
      <c r="AJ135" s="15">
        <f t="shared" si="16"/>
        <v>826833.67999999993</v>
      </c>
      <c r="AK135" s="16">
        <f t="shared" si="17"/>
        <v>774790.68</v>
      </c>
      <c r="AL135" s="26">
        <f t="shared" si="18"/>
        <v>52042.999999999884</v>
      </c>
    </row>
    <row r="136" spans="1:38" x14ac:dyDescent="0.2">
      <c r="A136" s="1" t="s">
        <v>505</v>
      </c>
      <c r="B136" s="1" t="s">
        <v>506</v>
      </c>
      <c r="C136" s="67">
        <v>8307</v>
      </c>
      <c r="D136" s="68" t="s">
        <v>1210</v>
      </c>
      <c r="E136" s="255" t="s">
        <v>1768</v>
      </c>
      <c r="F136" s="229">
        <v>688483.3</v>
      </c>
      <c r="G136" s="229">
        <v>0</v>
      </c>
      <c r="H136" s="229">
        <v>120846.52</v>
      </c>
      <c r="I136" s="255">
        <v>651859.14</v>
      </c>
      <c r="J136" s="255">
        <v>31619.34</v>
      </c>
      <c r="L136" s="233">
        <v>8700</v>
      </c>
      <c r="N136" s="233">
        <v>18.5</v>
      </c>
      <c r="Q136" s="255">
        <v>5015.3</v>
      </c>
      <c r="R136" s="255">
        <v>3628521.74</v>
      </c>
      <c r="U136" s="230">
        <v>1702110.08</v>
      </c>
      <c r="W136" s="230">
        <v>1525.86</v>
      </c>
      <c r="X136" s="230">
        <v>1062474</v>
      </c>
      <c r="Y136" s="230">
        <v>22500</v>
      </c>
      <c r="Z136" s="231">
        <v>1784565</v>
      </c>
      <c r="AC136" s="231">
        <v>604306.89</v>
      </c>
      <c r="AD136" s="231">
        <v>103243.9</v>
      </c>
      <c r="AG136" s="77">
        <f t="shared" si="13"/>
        <v>809329.82000000007</v>
      </c>
      <c r="AH136" s="31">
        <f t="shared" si="14"/>
        <v>8718.5</v>
      </c>
      <c r="AI136" s="21">
        <f t="shared" si="15"/>
        <v>800611.32000000007</v>
      </c>
      <c r="AJ136" s="15">
        <f t="shared" si="16"/>
        <v>2788609.9400000004</v>
      </c>
      <c r="AK136" s="16">
        <f t="shared" si="17"/>
        <v>2492115.79</v>
      </c>
      <c r="AL136" s="26">
        <f t="shared" si="18"/>
        <v>296494.15000000037</v>
      </c>
    </row>
    <row r="137" spans="1:38" x14ac:dyDescent="0.2">
      <c r="A137" s="1" t="s">
        <v>505</v>
      </c>
      <c r="B137" s="1" t="s">
        <v>506</v>
      </c>
      <c r="C137" s="67">
        <v>4857</v>
      </c>
      <c r="D137" s="68" t="s">
        <v>1211</v>
      </c>
      <c r="E137" s="255" t="s">
        <v>1769</v>
      </c>
      <c r="F137" s="229">
        <v>241132.67</v>
      </c>
      <c r="G137" s="229">
        <v>0</v>
      </c>
      <c r="H137" s="229">
        <v>192403</v>
      </c>
      <c r="I137" s="255">
        <v>1039563.02</v>
      </c>
      <c r="J137" s="255">
        <v>27519.98</v>
      </c>
      <c r="L137" s="233">
        <v>7062.5</v>
      </c>
      <c r="Q137" s="255">
        <v>232.46</v>
      </c>
      <c r="R137" s="255">
        <v>365872.84</v>
      </c>
      <c r="U137" s="230">
        <v>818694.17</v>
      </c>
      <c r="W137" s="230">
        <v>629.42999999999995</v>
      </c>
      <c r="X137" s="230">
        <v>838363.5</v>
      </c>
      <c r="Y137" s="230">
        <v>13500</v>
      </c>
      <c r="Z137" s="231">
        <v>1156577.5</v>
      </c>
      <c r="AC137" s="231">
        <v>560981.38</v>
      </c>
      <c r="AD137" s="231">
        <v>49933.58</v>
      </c>
      <c r="AG137" s="77">
        <f t="shared" si="13"/>
        <v>433535.67000000004</v>
      </c>
      <c r="AH137" s="31">
        <f t="shared" si="14"/>
        <v>7062.5</v>
      </c>
      <c r="AI137" s="21">
        <f t="shared" si="15"/>
        <v>426473.17000000004</v>
      </c>
      <c r="AJ137" s="15">
        <f t="shared" si="16"/>
        <v>1671187.1</v>
      </c>
      <c r="AK137" s="16">
        <f t="shared" si="17"/>
        <v>1767492.46</v>
      </c>
      <c r="AL137" s="26">
        <f t="shared" si="18"/>
        <v>-96305.35999999987</v>
      </c>
    </row>
    <row r="138" spans="1:38" x14ac:dyDescent="0.2">
      <c r="A138" s="1" t="s">
        <v>505</v>
      </c>
      <c r="B138" s="1" t="s">
        <v>506</v>
      </c>
      <c r="C138" s="67">
        <v>4343</v>
      </c>
      <c r="D138" s="68" t="s">
        <v>1212</v>
      </c>
      <c r="E138" s="255" t="s">
        <v>1770</v>
      </c>
      <c r="F138" s="229">
        <v>510411.19</v>
      </c>
      <c r="G138" s="229">
        <v>0</v>
      </c>
      <c r="H138" s="229">
        <v>156271.09</v>
      </c>
      <c r="I138" s="255">
        <v>95216.14</v>
      </c>
      <c r="J138" s="255">
        <v>55575.519999999997</v>
      </c>
      <c r="L138" s="233">
        <v>7062.5</v>
      </c>
      <c r="N138" s="233">
        <v>132231.57</v>
      </c>
      <c r="R138" s="255">
        <v>2122751.4700000002</v>
      </c>
      <c r="U138" s="230">
        <v>843517.31</v>
      </c>
      <c r="V138" s="230">
        <v>169210</v>
      </c>
      <c r="W138" s="230">
        <v>1063.8900000000001</v>
      </c>
      <c r="X138" s="230">
        <v>1095999.6000000001</v>
      </c>
      <c r="Y138" s="230">
        <v>13500</v>
      </c>
      <c r="Z138" s="231">
        <v>1368783.6</v>
      </c>
      <c r="AC138" s="231">
        <v>510433.68</v>
      </c>
      <c r="AD138" s="231">
        <v>11890.92</v>
      </c>
      <c r="AG138" s="77">
        <f t="shared" si="13"/>
        <v>666682.28</v>
      </c>
      <c r="AH138" s="31">
        <f t="shared" si="14"/>
        <v>139294.07</v>
      </c>
      <c r="AI138" s="21">
        <f t="shared" si="15"/>
        <v>527388.21</v>
      </c>
      <c r="AJ138" s="15">
        <f t="shared" si="16"/>
        <v>2123290.8000000003</v>
      </c>
      <c r="AK138" s="16">
        <f t="shared" si="17"/>
        <v>1891108.2</v>
      </c>
      <c r="AL138" s="26">
        <f t="shared" si="18"/>
        <v>232182.60000000033</v>
      </c>
    </row>
    <row r="139" spans="1:38" x14ac:dyDescent="0.2">
      <c r="A139" s="1" t="s">
        <v>505</v>
      </c>
      <c r="B139" s="1" t="s">
        <v>506</v>
      </c>
      <c r="C139" s="67">
        <v>4628</v>
      </c>
      <c r="D139" s="68" t="s">
        <v>1213</v>
      </c>
      <c r="E139" s="255" t="s">
        <v>1771</v>
      </c>
      <c r="F139" s="229">
        <v>599375.29</v>
      </c>
      <c r="G139" s="229">
        <v>0</v>
      </c>
      <c r="H139" s="229">
        <v>133231.1</v>
      </c>
      <c r="I139" s="255">
        <v>1404292.48</v>
      </c>
      <c r="J139" s="255">
        <v>90912.57</v>
      </c>
      <c r="L139" s="233">
        <v>7062.5</v>
      </c>
      <c r="N139" s="233">
        <v>81.96</v>
      </c>
      <c r="R139" s="255">
        <v>765116.2</v>
      </c>
      <c r="U139" s="230">
        <v>1001623.05</v>
      </c>
      <c r="V139" s="230">
        <v>65925</v>
      </c>
      <c r="W139" s="230">
        <v>943.2</v>
      </c>
      <c r="X139" s="230">
        <v>730983</v>
      </c>
      <c r="Y139" s="230">
        <v>10500</v>
      </c>
      <c r="Z139" s="231">
        <v>1142276</v>
      </c>
      <c r="AC139" s="231">
        <v>383487.75</v>
      </c>
      <c r="AD139" s="231">
        <v>73074.86</v>
      </c>
      <c r="AG139" s="77">
        <f t="shared" si="13"/>
        <v>732606.39</v>
      </c>
      <c r="AH139" s="31">
        <f t="shared" si="14"/>
        <v>7144.46</v>
      </c>
      <c r="AI139" s="21">
        <f t="shared" si="15"/>
        <v>725461.93</v>
      </c>
      <c r="AJ139" s="15">
        <f t="shared" si="16"/>
        <v>1809974.25</v>
      </c>
      <c r="AK139" s="16">
        <f t="shared" si="17"/>
        <v>1598838.61</v>
      </c>
      <c r="AL139" s="26">
        <f t="shared" si="18"/>
        <v>211135.6399999999</v>
      </c>
    </row>
    <row r="140" spans="1:38" x14ac:dyDescent="0.2">
      <c r="A140" s="1" t="s">
        <v>505</v>
      </c>
      <c r="B140" s="1" t="s">
        <v>506</v>
      </c>
      <c r="C140" s="67">
        <v>5183</v>
      </c>
      <c r="D140" s="68" t="s">
        <v>1214</v>
      </c>
      <c r="E140" s="255" t="s">
        <v>1772</v>
      </c>
      <c r="F140" s="229">
        <v>79136.100000000006</v>
      </c>
      <c r="G140" s="229">
        <v>0</v>
      </c>
      <c r="H140" s="229">
        <v>37283.03</v>
      </c>
      <c r="I140" s="255">
        <v>269157.83</v>
      </c>
      <c r="J140" s="255">
        <v>34171.279999999999</v>
      </c>
      <c r="L140" s="233">
        <v>8700</v>
      </c>
      <c r="N140" s="233">
        <v>197.01</v>
      </c>
      <c r="R140" s="255">
        <v>3234091.19</v>
      </c>
      <c r="U140" s="230">
        <v>982747.32</v>
      </c>
      <c r="W140" s="230">
        <v>308.27</v>
      </c>
      <c r="X140" s="230">
        <v>516553.5</v>
      </c>
      <c r="Y140" s="230">
        <v>12000</v>
      </c>
      <c r="Z140" s="231">
        <v>862550.5</v>
      </c>
      <c r="AC140" s="231">
        <v>723700.42</v>
      </c>
      <c r="AD140" s="231">
        <v>72373.98</v>
      </c>
      <c r="AG140" s="77">
        <f t="shared" si="13"/>
        <v>116419.13</v>
      </c>
      <c r="AH140" s="31">
        <f t="shared" si="14"/>
        <v>8897.01</v>
      </c>
      <c r="AI140" s="21">
        <f t="shared" si="15"/>
        <v>107522.12000000001</v>
      </c>
      <c r="AJ140" s="15">
        <f t="shared" si="16"/>
        <v>1511609.0899999999</v>
      </c>
      <c r="AK140" s="16">
        <f t="shared" si="17"/>
        <v>1658624.9</v>
      </c>
      <c r="AL140" s="26">
        <f t="shared" si="18"/>
        <v>-147015.81000000006</v>
      </c>
    </row>
    <row r="141" spans="1:38" x14ac:dyDescent="0.2">
      <c r="A141" s="1" t="s">
        <v>505</v>
      </c>
      <c r="B141" s="1" t="s">
        <v>506</v>
      </c>
      <c r="C141" s="67">
        <v>3400</v>
      </c>
      <c r="D141" s="68" t="s">
        <v>1215</v>
      </c>
      <c r="E141" s="255" t="s">
        <v>1773</v>
      </c>
      <c r="F141" s="229">
        <v>78542.899999999994</v>
      </c>
      <c r="G141" s="229">
        <v>0</v>
      </c>
      <c r="H141" s="229">
        <v>104451.12</v>
      </c>
      <c r="I141" s="255">
        <v>534668.99</v>
      </c>
      <c r="J141" s="255">
        <v>118736.55</v>
      </c>
      <c r="L141" s="233">
        <v>7062.5</v>
      </c>
      <c r="N141" s="233">
        <v>9.81</v>
      </c>
      <c r="R141" s="255">
        <v>1809525.85</v>
      </c>
      <c r="U141" s="230">
        <v>759037.68</v>
      </c>
      <c r="W141" s="230">
        <v>431.76</v>
      </c>
      <c r="X141" s="230">
        <v>555793.5</v>
      </c>
      <c r="Y141" s="230">
        <v>9000</v>
      </c>
      <c r="Z141" s="231">
        <v>918047.5</v>
      </c>
      <c r="AC141" s="231">
        <v>323677.96000000002</v>
      </c>
      <c r="AD141" s="231">
        <v>61950.18</v>
      </c>
      <c r="AG141" s="77">
        <f t="shared" si="13"/>
        <v>182994.02</v>
      </c>
      <c r="AH141" s="31">
        <f t="shared" si="14"/>
        <v>7072.31</v>
      </c>
      <c r="AI141" s="21">
        <f t="shared" si="15"/>
        <v>175921.71</v>
      </c>
      <c r="AJ141" s="15">
        <f t="shared" si="16"/>
        <v>1324262.94</v>
      </c>
      <c r="AK141" s="16">
        <f t="shared" si="17"/>
        <v>1303675.6399999999</v>
      </c>
      <c r="AL141" s="26">
        <f t="shared" si="18"/>
        <v>20587.300000000047</v>
      </c>
    </row>
    <row r="142" spans="1:38" x14ac:dyDescent="0.2">
      <c r="A142" s="1" t="s">
        <v>505</v>
      </c>
      <c r="B142" s="1" t="s">
        <v>506</v>
      </c>
      <c r="C142" s="67">
        <v>7272</v>
      </c>
      <c r="D142" s="68" t="s">
        <v>1216</v>
      </c>
      <c r="E142" s="255" t="s">
        <v>1774</v>
      </c>
      <c r="F142" s="229">
        <v>595161.03</v>
      </c>
      <c r="G142" s="229">
        <v>0</v>
      </c>
      <c r="H142" s="229">
        <v>69518.7</v>
      </c>
      <c r="I142" s="255">
        <v>1083000.96</v>
      </c>
      <c r="J142" s="255">
        <v>188601.41</v>
      </c>
      <c r="L142" s="233">
        <v>7062.5</v>
      </c>
      <c r="N142" s="233">
        <v>91969.63</v>
      </c>
      <c r="R142" s="255">
        <v>1034850.95</v>
      </c>
      <c r="U142" s="230">
        <v>1078662.02</v>
      </c>
      <c r="W142" s="230">
        <v>1057.1300000000001</v>
      </c>
      <c r="X142" s="230">
        <v>714430.5</v>
      </c>
      <c r="Y142" s="230">
        <v>13500</v>
      </c>
      <c r="Z142" s="231">
        <v>1085106.5</v>
      </c>
      <c r="AC142" s="231">
        <v>540852.39</v>
      </c>
      <c r="AD142" s="231">
        <v>106699.05</v>
      </c>
      <c r="AG142" s="77">
        <f t="shared" si="13"/>
        <v>664679.73</v>
      </c>
      <c r="AH142" s="31">
        <f t="shared" si="14"/>
        <v>99032.13</v>
      </c>
      <c r="AI142" s="21">
        <f t="shared" si="15"/>
        <v>565647.6</v>
      </c>
      <c r="AJ142" s="15">
        <f t="shared" si="16"/>
        <v>1807649.65</v>
      </c>
      <c r="AK142" s="16">
        <f t="shared" si="17"/>
        <v>1732657.9400000002</v>
      </c>
      <c r="AL142" s="26">
        <f t="shared" si="18"/>
        <v>74991.70999999973</v>
      </c>
    </row>
    <row r="143" spans="1:38" x14ac:dyDescent="0.2">
      <c r="A143" s="1" t="s">
        <v>505</v>
      </c>
      <c r="B143" s="1" t="s">
        <v>506</v>
      </c>
      <c r="C143" s="67">
        <v>4130</v>
      </c>
      <c r="D143" s="68" t="s">
        <v>1217</v>
      </c>
      <c r="E143" s="255" t="s">
        <v>1775</v>
      </c>
      <c r="F143" s="229">
        <v>276436.37</v>
      </c>
      <c r="G143" s="229">
        <v>0</v>
      </c>
      <c r="H143" s="229">
        <v>97452.13</v>
      </c>
      <c r="I143" s="255">
        <v>161611.47</v>
      </c>
      <c r="J143" s="255">
        <v>119567.03999999999</v>
      </c>
      <c r="L143" s="233">
        <v>7062.5</v>
      </c>
      <c r="N143" s="233">
        <v>229.35</v>
      </c>
      <c r="R143" s="255">
        <v>1778360.15</v>
      </c>
      <c r="U143" s="230">
        <v>1102242.54</v>
      </c>
      <c r="W143" s="230">
        <v>3920.54</v>
      </c>
      <c r="X143" s="230">
        <v>541054.5</v>
      </c>
      <c r="Y143" s="230">
        <v>13500</v>
      </c>
      <c r="Z143" s="231">
        <v>970852.5</v>
      </c>
      <c r="AC143" s="231">
        <v>567102.37</v>
      </c>
      <c r="AD143" s="231">
        <v>46972.32</v>
      </c>
      <c r="AG143" s="77">
        <f t="shared" si="13"/>
        <v>373888.5</v>
      </c>
      <c r="AH143" s="31">
        <f t="shared" si="14"/>
        <v>7291.85</v>
      </c>
      <c r="AI143" s="21">
        <f t="shared" si="15"/>
        <v>366596.65</v>
      </c>
      <c r="AJ143" s="15">
        <f t="shared" si="16"/>
        <v>1660717.58</v>
      </c>
      <c r="AK143" s="16">
        <f t="shared" si="17"/>
        <v>1584927.1900000002</v>
      </c>
      <c r="AL143" s="26">
        <f t="shared" si="18"/>
        <v>75790.389999999898</v>
      </c>
    </row>
    <row r="144" spans="1:38" x14ac:dyDescent="0.2">
      <c r="A144" s="1" t="s">
        <v>505</v>
      </c>
      <c r="B144" s="1" t="s">
        <v>506</v>
      </c>
      <c r="C144" s="67">
        <v>3177</v>
      </c>
      <c r="D144" s="68" t="s">
        <v>1218</v>
      </c>
      <c r="E144" s="255" t="s">
        <v>1776</v>
      </c>
      <c r="F144" s="229">
        <v>197815.51</v>
      </c>
      <c r="G144" s="229">
        <v>32300</v>
      </c>
      <c r="H144" s="229">
        <v>31212.35</v>
      </c>
      <c r="I144" s="255">
        <v>339375.73</v>
      </c>
      <c r="J144" s="255">
        <v>28532.48</v>
      </c>
      <c r="L144" s="233">
        <v>7062.5</v>
      </c>
      <c r="N144" s="233">
        <v>137836.53</v>
      </c>
      <c r="Q144" s="255">
        <v>-105333.52</v>
      </c>
      <c r="R144" s="255">
        <v>2463401.71</v>
      </c>
      <c r="U144" s="230">
        <v>715835.95</v>
      </c>
      <c r="W144" s="230">
        <v>537.58000000000004</v>
      </c>
      <c r="X144" s="230">
        <v>575589</v>
      </c>
      <c r="Y144" s="230">
        <v>9000</v>
      </c>
      <c r="Z144" s="231">
        <v>935283</v>
      </c>
      <c r="AC144" s="231">
        <v>807321.8</v>
      </c>
      <c r="AD144" s="231">
        <v>66122.880000000005</v>
      </c>
      <c r="AG144" s="77">
        <f t="shared" si="13"/>
        <v>261327.86000000002</v>
      </c>
      <c r="AH144" s="31">
        <f t="shared" si="14"/>
        <v>144899.03</v>
      </c>
      <c r="AI144" s="21">
        <f t="shared" si="15"/>
        <v>116428.83000000002</v>
      </c>
      <c r="AJ144" s="15">
        <f t="shared" si="16"/>
        <v>1300962.5299999998</v>
      </c>
      <c r="AK144" s="16">
        <f t="shared" si="17"/>
        <v>1808727.6800000002</v>
      </c>
      <c r="AL144" s="26">
        <f t="shared" si="18"/>
        <v>-507765.15000000037</v>
      </c>
    </row>
    <row r="145" spans="1:38" x14ac:dyDescent="0.2">
      <c r="A145" s="1" t="s">
        <v>505</v>
      </c>
      <c r="B145" s="1" t="s">
        <v>506</v>
      </c>
      <c r="C145" s="67">
        <v>5043</v>
      </c>
      <c r="D145" s="68" t="s">
        <v>1219</v>
      </c>
      <c r="E145" s="255" t="s">
        <v>1777</v>
      </c>
      <c r="F145" s="229">
        <v>349795.45</v>
      </c>
      <c r="G145" s="229">
        <v>0</v>
      </c>
      <c r="H145" s="229">
        <v>171347.45</v>
      </c>
      <c r="I145" s="255">
        <v>49770.86</v>
      </c>
      <c r="J145" s="255">
        <v>81032.44</v>
      </c>
      <c r="L145" s="233">
        <v>20512.5</v>
      </c>
      <c r="N145" s="233">
        <v>493.63</v>
      </c>
      <c r="R145" s="255">
        <v>1748544.54</v>
      </c>
      <c r="U145" s="230">
        <v>1471566.12</v>
      </c>
      <c r="W145" s="230">
        <v>478.36</v>
      </c>
      <c r="X145" s="230">
        <v>880540.5</v>
      </c>
      <c r="Y145" s="230">
        <v>9000</v>
      </c>
      <c r="Z145" s="231">
        <v>1338684.5</v>
      </c>
      <c r="AC145" s="231">
        <v>642047.92000000004</v>
      </c>
      <c r="AD145" s="231">
        <v>25876.400000000001</v>
      </c>
      <c r="AG145" s="77">
        <f t="shared" si="13"/>
        <v>521142.9</v>
      </c>
      <c r="AH145" s="31">
        <f t="shared" si="14"/>
        <v>21006.13</v>
      </c>
      <c r="AI145" s="21">
        <f t="shared" si="15"/>
        <v>500136.77</v>
      </c>
      <c r="AJ145" s="15">
        <f t="shared" si="16"/>
        <v>2361584.9800000004</v>
      </c>
      <c r="AK145" s="16">
        <f t="shared" si="17"/>
        <v>2006608.8199999998</v>
      </c>
      <c r="AL145" s="26">
        <f t="shared" si="18"/>
        <v>354976.16000000061</v>
      </c>
    </row>
    <row r="146" spans="1:38" x14ac:dyDescent="0.2">
      <c r="A146" s="1" t="s">
        <v>505</v>
      </c>
      <c r="B146" s="1" t="s">
        <v>506</v>
      </c>
      <c r="C146" s="67">
        <v>4781</v>
      </c>
      <c r="D146" s="68" t="s">
        <v>1220</v>
      </c>
      <c r="E146" s="255" t="s">
        <v>1778</v>
      </c>
      <c r="F146" s="229">
        <v>372886.22</v>
      </c>
      <c r="G146" s="229">
        <v>0</v>
      </c>
      <c r="H146" s="229">
        <v>192414.27</v>
      </c>
      <c r="I146" s="255">
        <v>1256125.1299999999</v>
      </c>
      <c r="J146" s="255">
        <v>114596.52</v>
      </c>
      <c r="L146" s="233">
        <v>7062.5</v>
      </c>
      <c r="N146" s="233">
        <v>67150.34</v>
      </c>
      <c r="Q146" s="255">
        <v>4381.12</v>
      </c>
      <c r="R146" s="255">
        <v>577706.88</v>
      </c>
      <c r="U146" s="230">
        <v>1334797.78</v>
      </c>
      <c r="W146" s="230">
        <v>857.55</v>
      </c>
      <c r="X146" s="230">
        <v>927975</v>
      </c>
      <c r="Y146" s="230">
        <v>13500</v>
      </c>
      <c r="Z146" s="231">
        <v>1414532</v>
      </c>
      <c r="AC146" s="231">
        <v>571764.31999999995</v>
      </c>
      <c r="AD146" s="231">
        <v>76778.460000000006</v>
      </c>
      <c r="AG146" s="77">
        <f t="shared" si="13"/>
        <v>565300.49</v>
      </c>
      <c r="AH146" s="31">
        <f t="shared" si="14"/>
        <v>74212.84</v>
      </c>
      <c r="AI146" s="21">
        <f t="shared" si="15"/>
        <v>491087.65</v>
      </c>
      <c r="AJ146" s="15">
        <f t="shared" si="16"/>
        <v>2277130.33</v>
      </c>
      <c r="AK146" s="16">
        <f t="shared" si="17"/>
        <v>2063074.7799999998</v>
      </c>
      <c r="AL146" s="26">
        <f t="shared" si="18"/>
        <v>214055.55000000028</v>
      </c>
    </row>
    <row r="147" spans="1:38" x14ac:dyDescent="0.2">
      <c r="A147" s="1" t="s">
        <v>505</v>
      </c>
      <c r="B147" s="1" t="s">
        <v>506</v>
      </c>
      <c r="C147" s="67">
        <v>7022</v>
      </c>
      <c r="D147" s="68" t="s">
        <v>1221</v>
      </c>
      <c r="E147" s="255" t="s">
        <v>1779</v>
      </c>
      <c r="F147" s="229">
        <v>660405.12</v>
      </c>
      <c r="G147" s="229">
        <v>0</v>
      </c>
      <c r="H147" s="229">
        <v>107017.39</v>
      </c>
      <c r="I147" s="255">
        <v>80865.149999999994</v>
      </c>
      <c r="J147" s="255">
        <v>149207.18</v>
      </c>
      <c r="L147" s="233">
        <v>7600</v>
      </c>
      <c r="N147" s="233">
        <v>702.82</v>
      </c>
      <c r="R147" s="255">
        <v>3628551.99</v>
      </c>
      <c r="U147" s="230">
        <v>1435456.8</v>
      </c>
      <c r="W147" s="230">
        <v>890.77</v>
      </c>
      <c r="X147" s="230">
        <v>1086309</v>
      </c>
      <c r="Y147" s="230">
        <v>13500</v>
      </c>
      <c r="Z147" s="231">
        <v>1553536</v>
      </c>
      <c r="AC147" s="231">
        <v>531705.97</v>
      </c>
      <c r="AD147" s="231">
        <v>31862.52</v>
      </c>
      <c r="AF147" s="231">
        <v>2500</v>
      </c>
      <c r="AG147" s="77">
        <f t="shared" si="13"/>
        <v>767422.51</v>
      </c>
      <c r="AH147" s="31">
        <f t="shared" si="14"/>
        <v>8302.82</v>
      </c>
      <c r="AI147" s="21">
        <f t="shared" si="15"/>
        <v>759119.69000000006</v>
      </c>
      <c r="AJ147" s="15">
        <f t="shared" si="16"/>
        <v>2536156.5700000003</v>
      </c>
      <c r="AK147" s="16">
        <f t="shared" si="17"/>
        <v>2119604.4899999998</v>
      </c>
      <c r="AL147" s="26">
        <f t="shared" si="18"/>
        <v>416552.08000000054</v>
      </c>
    </row>
    <row r="148" spans="1:38" x14ac:dyDescent="0.2">
      <c r="A148" s="1" t="s">
        <v>505</v>
      </c>
      <c r="B148" s="1" t="s">
        <v>506</v>
      </c>
      <c r="C148" s="67">
        <v>5099</v>
      </c>
      <c r="D148" s="68" t="s">
        <v>1222</v>
      </c>
      <c r="E148" s="255" t="s">
        <v>1780</v>
      </c>
      <c r="F148" s="229">
        <v>611440.51</v>
      </c>
      <c r="G148" s="229">
        <v>0</v>
      </c>
      <c r="H148" s="229">
        <v>163319.47</v>
      </c>
      <c r="I148" s="255">
        <v>269845.5</v>
      </c>
      <c r="J148" s="255">
        <v>59610.86</v>
      </c>
      <c r="L148" s="233">
        <v>7062.5</v>
      </c>
      <c r="N148" s="233">
        <v>39.25</v>
      </c>
      <c r="R148" s="255">
        <v>2252597.11</v>
      </c>
      <c r="U148" s="230">
        <v>1026487.69</v>
      </c>
      <c r="W148" s="230">
        <v>1003.88</v>
      </c>
      <c r="X148" s="230">
        <v>800436</v>
      </c>
      <c r="Y148" s="230">
        <v>18000</v>
      </c>
      <c r="Z148" s="231">
        <v>1139910</v>
      </c>
      <c r="AC148" s="231">
        <v>306773.84999999998</v>
      </c>
      <c r="AD148" s="231">
        <v>79169.960000000006</v>
      </c>
      <c r="AG148" s="77">
        <f t="shared" si="13"/>
        <v>774759.98</v>
      </c>
      <c r="AH148" s="31">
        <f t="shared" si="14"/>
        <v>7101.75</v>
      </c>
      <c r="AI148" s="21">
        <f t="shared" si="15"/>
        <v>767658.23</v>
      </c>
      <c r="AJ148" s="15">
        <f t="shared" si="16"/>
        <v>1845927.5699999998</v>
      </c>
      <c r="AK148" s="16">
        <f t="shared" si="17"/>
        <v>1525853.81</v>
      </c>
      <c r="AL148" s="26">
        <f t="shared" si="18"/>
        <v>320073.75999999978</v>
      </c>
    </row>
    <row r="149" spans="1:38" x14ac:dyDescent="0.2">
      <c r="A149" s="1" t="s">
        <v>505</v>
      </c>
      <c r="B149" s="1" t="s">
        <v>506</v>
      </c>
      <c r="C149" s="67">
        <v>2341</v>
      </c>
      <c r="D149" s="68" t="s">
        <v>1223</v>
      </c>
      <c r="E149" s="255" t="s">
        <v>1781</v>
      </c>
      <c r="F149" s="229">
        <v>182743.05</v>
      </c>
      <c r="G149" s="229">
        <v>10200</v>
      </c>
      <c r="H149" s="229">
        <v>43045.64</v>
      </c>
      <c r="I149" s="255">
        <v>1423404.75</v>
      </c>
      <c r="J149" s="255">
        <v>39804.51</v>
      </c>
      <c r="L149" s="233">
        <v>20462.5</v>
      </c>
      <c r="N149" s="233">
        <v>19.63</v>
      </c>
      <c r="R149" s="255">
        <v>605433.22</v>
      </c>
      <c r="U149" s="230">
        <v>646802.98</v>
      </c>
      <c r="W149" s="230">
        <v>377.49</v>
      </c>
      <c r="X149" s="230">
        <v>496440</v>
      </c>
      <c r="Y149" s="230">
        <v>4500</v>
      </c>
      <c r="Z149" s="231">
        <v>719484</v>
      </c>
      <c r="AC149" s="231">
        <v>308368.33</v>
      </c>
      <c r="AD149" s="231">
        <v>77900.639999999999</v>
      </c>
      <c r="AG149" s="77">
        <f t="shared" si="13"/>
        <v>235988.69</v>
      </c>
      <c r="AH149" s="31">
        <f t="shared" si="14"/>
        <v>20482.13</v>
      </c>
      <c r="AI149" s="21">
        <f t="shared" si="15"/>
        <v>215506.56</v>
      </c>
      <c r="AJ149" s="15">
        <f t="shared" si="16"/>
        <v>1148120.47</v>
      </c>
      <c r="AK149" s="16">
        <f t="shared" si="17"/>
        <v>1105752.97</v>
      </c>
      <c r="AL149" s="26">
        <f t="shared" si="18"/>
        <v>42367.5</v>
      </c>
    </row>
    <row r="150" spans="1:38" x14ac:dyDescent="0.2">
      <c r="A150" s="1" t="s">
        <v>505</v>
      </c>
      <c r="B150" s="1" t="s">
        <v>506</v>
      </c>
      <c r="C150" s="67">
        <v>1923</v>
      </c>
      <c r="D150" s="68" t="s">
        <v>1224</v>
      </c>
      <c r="E150" s="255" t="s">
        <v>1782</v>
      </c>
      <c r="F150" s="229">
        <v>372799.99</v>
      </c>
      <c r="G150" s="229">
        <v>0</v>
      </c>
      <c r="H150" s="229">
        <v>36041.49</v>
      </c>
      <c r="I150" s="255">
        <v>1011381.64</v>
      </c>
      <c r="J150" s="255">
        <v>29073.1</v>
      </c>
      <c r="L150" s="233">
        <v>7062.5</v>
      </c>
      <c r="N150" s="233">
        <v>39.25</v>
      </c>
      <c r="R150" s="255">
        <v>698047.3</v>
      </c>
      <c r="U150" s="230">
        <v>679035.98</v>
      </c>
      <c r="W150" s="230">
        <v>770.13</v>
      </c>
      <c r="X150" s="230">
        <v>721072.5</v>
      </c>
      <c r="Y150" s="230">
        <v>13500</v>
      </c>
      <c r="Z150" s="231">
        <v>937417.5</v>
      </c>
      <c r="AC150" s="231">
        <v>338791.2</v>
      </c>
      <c r="AD150" s="231">
        <v>57265.68</v>
      </c>
      <c r="AG150" s="77">
        <f t="shared" si="13"/>
        <v>408841.48</v>
      </c>
      <c r="AH150" s="31">
        <f t="shared" si="14"/>
        <v>7101.75</v>
      </c>
      <c r="AI150" s="21">
        <f t="shared" si="15"/>
        <v>401739.73</v>
      </c>
      <c r="AJ150" s="15">
        <f t="shared" si="16"/>
        <v>1414378.6099999999</v>
      </c>
      <c r="AK150" s="16">
        <f t="shared" si="17"/>
        <v>1333474.3799999999</v>
      </c>
      <c r="AL150" s="26">
        <f t="shared" si="18"/>
        <v>80904.229999999981</v>
      </c>
    </row>
    <row r="151" spans="1:38" x14ac:dyDescent="0.2">
      <c r="A151" s="1" t="s">
        <v>505</v>
      </c>
      <c r="B151" s="1" t="s">
        <v>506</v>
      </c>
      <c r="C151" s="67">
        <v>1617</v>
      </c>
      <c r="D151" s="68" t="s">
        <v>1225</v>
      </c>
      <c r="E151" s="255" t="s">
        <v>1783</v>
      </c>
      <c r="F151" s="229">
        <v>78647.87</v>
      </c>
      <c r="G151" s="229">
        <v>29000</v>
      </c>
      <c r="H151" s="229">
        <v>59458.09</v>
      </c>
      <c r="I151" s="255">
        <v>1017135.54</v>
      </c>
      <c r="J151" s="255">
        <v>61420</v>
      </c>
      <c r="L151" s="233">
        <v>7062.5</v>
      </c>
      <c r="N151" s="233">
        <v>609.95000000000005</v>
      </c>
      <c r="R151" s="255">
        <v>399608.02</v>
      </c>
      <c r="U151" s="230">
        <v>653083.93999999994</v>
      </c>
      <c r="X151" s="230">
        <v>267856.34999999998</v>
      </c>
      <c r="Y151" s="230">
        <v>9000</v>
      </c>
      <c r="Z151" s="231">
        <v>480516.35</v>
      </c>
      <c r="AC151" s="231">
        <v>426407.65</v>
      </c>
      <c r="AD151" s="231">
        <v>68313.36</v>
      </c>
      <c r="AG151" s="77">
        <f t="shared" si="13"/>
        <v>167105.96</v>
      </c>
      <c r="AH151" s="31">
        <f t="shared" si="14"/>
        <v>7672.45</v>
      </c>
      <c r="AI151" s="21">
        <f t="shared" si="15"/>
        <v>159433.50999999998</v>
      </c>
      <c r="AJ151" s="15">
        <f t="shared" si="16"/>
        <v>929940.28999999992</v>
      </c>
      <c r="AK151" s="16">
        <f t="shared" si="17"/>
        <v>975237.36</v>
      </c>
      <c r="AL151" s="26">
        <f t="shared" si="18"/>
        <v>-45297.070000000065</v>
      </c>
    </row>
    <row r="152" spans="1:38" x14ac:dyDescent="0.2">
      <c r="A152" s="1" t="s">
        <v>505</v>
      </c>
      <c r="B152" s="1" t="s">
        <v>506</v>
      </c>
      <c r="C152" s="67">
        <v>1689</v>
      </c>
      <c r="D152" s="68" t="s">
        <v>1226</v>
      </c>
      <c r="E152" s="255" t="s">
        <v>1784</v>
      </c>
      <c r="F152" s="229">
        <v>79902.539999999994</v>
      </c>
      <c r="G152" s="229">
        <v>0</v>
      </c>
      <c r="H152" s="229">
        <v>71410.240000000005</v>
      </c>
      <c r="I152" s="255">
        <v>22799.79</v>
      </c>
      <c r="J152" s="255">
        <v>126097.45</v>
      </c>
      <c r="L152" s="233">
        <v>24562.5</v>
      </c>
      <c r="N152" s="233">
        <v>604.76</v>
      </c>
      <c r="R152" s="255">
        <v>1677902.08</v>
      </c>
      <c r="U152" s="230">
        <v>783355.93</v>
      </c>
      <c r="V152" s="230">
        <v>50000</v>
      </c>
      <c r="W152" s="230">
        <v>465.38</v>
      </c>
      <c r="X152" s="230">
        <v>576912</v>
      </c>
      <c r="Y152" s="230">
        <v>13500</v>
      </c>
      <c r="Z152" s="231">
        <v>988515</v>
      </c>
      <c r="AC152" s="231">
        <v>387057.06</v>
      </c>
      <c r="AD152" s="231">
        <v>46063.040000000001</v>
      </c>
      <c r="AG152" s="77">
        <f t="shared" si="13"/>
        <v>151312.78</v>
      </c>
      <c r="AH152" s="31">
        <f t="shared" si="14"/>
        <v>25167.26</v>
      </c>
      <c r="AI152" s="21">
        <f t="shared" si="15"/>
        <v>126145.52</v>
      </c>
      <c r="AJ152" s="15">
        <f t="shared" si="16"/>
        <v>1424233.31</v>
      </c>
      <c r="AK152" s="16">
        <f t="shared" si="17"/>
        <v>1421635.1</v>
      </c>
      <c r="AL152" s="26">
        <f t="shared" si="18"/>
        <v>2598.2099999999627</v>
      </c>
    </row>
    <row r="153" spans="1:38" x14ac:dyDescent="0.2">
      <c r="A153" s="1" t="s">
        <v>505</v>
      </c>
      <c r="B153" s="1" t="s">
        <v>506</v>
      </c>
      <c r="C153" s="67">
        <v>4089</v>
      </c>
      <c r="D153" s="68" t="s">
        <v>1227</v>
      </c>
      <c r="E153" s="255" t="s">
        <v>1785</v>
      </c>
      <c r="F153" s="229">
        <v>84317.25</v>
      </c>
      <c r="G153" s="229">
        <v>0</v>
      </c>
      <c r="H153" s="229">
        <v>223244.89</v>
      </c>
      <c r="I153" s="255">
        <v>679276.67</v>
      </c>
      <c r="J153" s="255">
        <v>102486.46</v>
      </c>
      <c r="L153" s="233">
        <v>7650</v>
      </c>
      <c r="N153" s="233">
        <v>774</v>
      </c>
      <c r="R153" s="255">
        <v>511906.95</v>
      </c>
      <c r="U153" s="230">
        <v>1128643.8999999999</v>
      </c>
      <c r="V153" s="230">
        <v>25000</v>
      </c>
      <c r="W153" s="230">
        <v>271.11</v>
      </c>
      <c r="X153" s="230">
        <v>1023197</v>
      </c>
      <c r="Y153" s="230">
        <v>22500</v>
      </c>
      <c r="Z153" s="231">
        <v>1367360</v>
      </c>
      <c r="AC153" s="231">
        <v>521481.98</v>
      </c>
      <c r="AD153" s="231">
        <v>60218.879999999997</v>
      </c>
      <c r="AG153" s="77">
        <f t="shared" si="13"/>
        <v>307562.14</v>
      </c>
      <c r="AH153" s="31">
        <f t="shared" si="14"/>
        <v>8424</v>
      </c>
      <c r="AI153" s="21">
        <f t="shared" si="15"/>
        <v>299138.14</v>
      </c>
      <c r="AJ153" s="15">
        <f t="shared" si="16"/>
        <v>2199612.0099999998</v>
      </c>
      <c r="AK153" s="16">
        <f t="shared" si="17"/>
        <v>1949060.8599999999</v>
      </c>
      <c r="AL153" s="26">
        <f t="shared" si="18"/>
        <v>250551.14999999991</v>
      </c>
    </row>
    <row r="154" spans="1:38" x14ac:dyDescent="0.2">
      <c r="A154" s="1" t="s">
        <v>505</v>
      </c>
      <c r="B154" s="1" t="s">
        <v>506</v>
      </c>
      <c r="C154" s="67">
        <v>5940</v>
      </c>
      <c r="D154" s="68" t="s">
        <v>1228</v>
      </c>
      <c r="E154" s="255" t="s">
        <v>1786</v>
      </c>
      <c r="F154" s="229">
        <v>692244.28</v>
      </c>
      <c r="G154" s="229">
        <v>62000</v>
      </c>
      <c r="H154" s="229">
        <v>79256.039999999994</v>
      </c>
      <c r="I154" s="255">
        <v>580239.29</v>
      </c>
      <c r="J154" s="255">
        <v>113282.79</v>
      </c>
      <c r="L154" s="233">
        <v>25362.5</v>
      </c>
      <c r="N154" s="233">
        <v>647.22</v>
      </c>
      <c r="R154" s="255">
        <v>3252587.34</v>
      </c>
      <c r="U154" s="230">
        <v>1064191.71</v>
      </c>
      <c r="W154" s="230">
        <v>1065.07</v>
      </c>
      <c r="X154" s="230">
        <v>1039137</v>
      </c>
      <c r="Y154" s="230">
        <v>22500</v>
      </c>
      <c r="Z154" s="231">
        <v>1371367</v>
      </c>
      <c r="AC154" s="231">
        <v>522121.73</v>
      </c>
      <c r="AD154" s="231">
        <v>108271.48</v>
      </c>
      <c r="AG154" s="77">
        <f t="shared" si="13"/>
        <v>833500.32000000007</v>
      </c>
      <c r="AH154" s="31">
        <f t="shared" si="14"/>
        <v>26009.72</v>
      </c>
      <c r="AI154" s="21">
        <f t="shared" si="15"/>
        <v>807490.60000000009</v>
      </c>
      <c r="AJ154" s="15">
        <f t="shared" si="16"/>
        <v>2126893.7800000003</v>
      </c>
      <c r="AK154" s="16">
        <f t="shared" si="17"/>
        <v>2001760.21</v>
      </c>
      <c r="AL154" s="26">
        <f t="shared" si="18"/>
        <v>125133.5700000003</v>
      </c>
    </row>
    <row r="155" spans="1:38" x14ac:dyDescent="0.2">
      <c r="A155" s="1" t="s">
        <v>505</v>
      </c>
      <c r="B155" s="1" t="s">
        <v>506</v>
      </c>
      <c r="C155" s="67">
        <v>3290</v>
      </c>
      <c r="D155" s="68" t="s">
        <v>1229</v>
      </c>
      <c r="E155" s="255" t="s">
        <v>1831</v>
      </c>
      <c r="F155" s="229">
        <v>430107.98</v>
      </c>
      <c r="G155" s="229">
        <v>0</v>
      </c>
      <c r="H155" s="229">
        <v>92750.97</v>
      </c>
      <c r="I155" s="255">
        <v>1443445.05</v>
      </c>
      <c r="J155" s="255">
        <v>74281.64</v>
      </c>
      <c r="L155" s="233">
        <v>7260</v>
      </c>
      <c r="N155" s="233">
        <v>7668.5</v>
      </c>
      <c r="R155" s="255">
        <v>2705484.32</v>
      </c>
      <c r="U155" s="230">
        <v>814226.07</v>
      </c>
      <c r="V155" s="230">
        <v>226763</v>
      </c>
      <c r="X155" s="230">
        <v>583149</v>
      </c>
      <c r="Y155" s="230">
        <v>9000</v>
      </c>
      <c r="Z155" s="231">
        <v>945643</v>
      </c>
      <c r="AC155" s="231">
        <v>577995.56000000006</v>
      </c>
      <c r="AD155" s="231">
        <v>61334.62</v>
      </c>
      <c r="AG155" s="77">
        <f t="shared" si="13"/>
        <v>522858.94999999995</v>
      </c>
      <c r="AH155" s="31">
        <f t="shared" si="14"/>
        <v>14928.5</v>
      </c>
      <c r="AI155" s="21">
        <f t="shared" si="15"/>
        <v>507930.44999999995</v>
      </c>
      <c r="AJ155" s="15">
        <f t="shared" si="16"/>
        <v>1633138.0699999998</v>
      </c>
      <c r="AK155" s="16">
        <f t="shared" si="17"/>
        <v>1584973.1800000002</v>
      </c>
      <c r="AL155" s="26">
        <f t="shared" si="18"/>
        <v>48164.889999999665</v>
      </c>
    </row>
    <row r="156" spans="1:38" x14ac:dyDescent="0.2">
      <c r="A156" s="1" t="s">
        <v>509</v>
      </c>
      <c r="B156" s="1" t="s">
        <v>510</v>
      </c>
      <c r="C156" s="67">
        <v>3875</v>
      </c>
      <c r="D156" s="68" t="s">
        <v>1230</v>
      </c>
      <c r="E156" s="255" t="s">
        <v>1787</v>
      </c>
      <c r="F156" s="229">
        <v>183945.59</v>
      </c>
      <c r="G156" s="229">
        <v>0</v>
      </c>
      <c r="H156" s="229">
        <v>70289.66</v>
      </c>
      <c r="I156" s="255">
        <v>561501.02</v>
      </c>
      <c r="J156" s="255">
        <v>487980.02</v>
      </c>
      <c r="L156" s="233">
        <v>17707.5</v>
      </c>
      <c r="R156" s="255">
        <v>1733406.94</v>
      </c>
      <c r="U156" s="230">
        <v>994369.18</v>
      </c>
      <c r="W156" s="230">
        <v>423.44</v>
      </c>
      <c r="X156" s="230">
        <v>1098960</v>
      </c>
      <c r="Y156" s="230">
        <v>9000</v>
      </c>
      <c r="Z156" s="231">
        <v>1647084</v>
      </c>
      <c r="AC156" s="231">
        <v>444601.47</v>
      </c>
      <c r="AD156" s="231">
        <v>153299.04</v>
      </c>
      <c r="AG156" s="77">
        <f t="shared" si="13"/>
        <v>254235.25</v>
      </c>
      <c r="AH156" s="31">
        <f t="shared" si="14"/>
        <v>17707.5</v>
      </c>
      <c r="AI156" s="21">
        <f t="shared" si="15"/>
        <v>236527.75</v>
      </c>
      <c r="AJ156" s="15">
        <f t="shared" si="16"/>
        <v>2102752.62</v>
      </c>
      <c r="AK156" s="16">
        <f t="shared" si="17"/>
        <v>2244984.5099999998</v>
      </c>
      <c r="AL156" s="26">
        <f t="shared" si="18"/>
        <v>-142231.88999999966</v>
      </c>
    </row>
    <row r="157" spans="1:38" x14ac:dyDescent="0.2">
      <c r="A157" s="1" t="s">
        <v>509</v>
      </c>
      <c r="B157" s="1" t="s">
        <v>510</v>
      </c>
      <c r="C157" s="67">
        <v>4209</v>
      </c>
      <c r="D157" s="68" t="s">
        <v>1231</v>
      </c>
      <c r="E157" s="255" t="s">
        <v>1788</v>
      </c>
      <c r="F157" s="229">
        <v>219766.93</v>
      </c>
      <c r="G157" s="229">
        <v>0</v>
      </c>
      <c r="H157" s="229">
        <v>34644.620000000003</v>
      </c>
      <c r="I157" s="255">
        <v>259100.02</v>
      </c>
      <c r="J157" s="255">
        <v>20364.490000000002</v>
      </c>
      <c r="L157" s="233">
        <v>16387.5</v>
      </c>
      <c r="Q157" s="255">
        <v>-0.99</v>
      </c>
      <c r="R157" s="255">
        <v>1890457.72</v>
      </c>
      <c r="U157" s="230">
        <v>813045.42</v>
      </c>
      <c r="W157" s="230">
        <v>455.78</v>
      </c>
      <c r="X157" s="230">
        <v>361550</v>
      </c>
      <c r="Y157" s="230">
        <v>9000</v>
      </c>
      <c r="Z157" s="231">
        <v>842698</v>
      </c>
      <c r="AC157" s="231">
        <v>264457.26</v>
      </c>
      <c r="AD157" s="231">
        <v>62829.96</v>
      </c>
      <c r="AF157" s="231">
        <v>32980</v>
      </c>
      <c r="AG157" s="77">
        <f t="shared" si="13"/>
        <v>254411.55</v>
      </c>
      <c r="AH157" s="31">
        <f t="shared" si="14"/>
        <v>16387.5</v>
      </c>
      <c r="AI157" s="21">
        <f t="shared" si="15"/>
        <v>238024.05</v>
      </c>
      <c r="AJ157" s="15">
        <f t="shared" si="16"/>
        <v>1184051.2000000002</v>
      </c>
      <c r="AK157" s="16">
        <f t="shared" si="17"/>
        <v>1202965.22</v>
      </c>
      <c r="AL157" s="26">
        <f t="shared" si="18"/>
        <v>-18914.019999999786</v>
      </c>
    </row>
    <row r="158" spans="1:38" x14ac:dyDescent="0.2">
      <c r="A158" s="1" t="s">
        <v>509</v>
      </c>
      <c r="B158" s="1" t="s">
        <v>510</v>
      </c>
      <c r="C158" s="67">
        <v>5209</v>
      </c>
      <c r="D158" s="68" t="s">
        <v>1232</v>
      </c>
      <c r="E158" s="255" t="s">
        <v>1789</v>
      </c>
      <c r="F158" s="229">
        <v>562499</v>
      </c>
      <c r="G158" s="229">
        <v>0</v>
      </c>
      <c r="H158" s="229">
        <v>69643.64</v>
      </c>
      <c r="I158" s="255">
        <v>2265909.46</v>
      </c>
      <c r="J158" s="255">
        <v>80069.899999999994</v>
      </c>
      <c r="L158" s="233">
        <v>21982.5</v>
      </c>
      <c r="N158" s="233">
        <v>629.96</v>
      </c>
      <c r="Q158" s="255">
        <v>-69.16</v>
      </c>
      <c r="R158" s="255">
        <v>715300.29</v>
      </c>
      <c r="U158" s="230">
        <v>1140324.8999999999</v>
      </c>
      <c r="V158" s="230">
        <v>134350</v>
      </c>
      <c r="W158" s="230">
        <v>1145.6199999999999</v>
      </c>
      <c r="X158" s="230">
        <v>792210</v>
      </c>
      <c r="Y158" s="230">
        <v>16500</v>
      </c>
      <c r="Z158" s="231">
        <v>1386353</v>
      </c>
      <c r="AC158" s="231">
        <v>535014.37</v>
      </c>
      <c r="AD158" s="231">
        <v>141113.10999999999</v>
      </c>
      <c r="AG158" s="77">
        <f t="shared" si="13"/>
        <v>632142.64</v>
      </c>
      <c r="AH158" s="31">
        <f t="shared" si="14"/>
        <v>22612.46</v>
      </c>
      <c r="AI158" s="21">
        <f t="shared" si="15"/>
        <v>609530.18000000005</v>
      </c>
      <c r="AJ158" s="15">
        <f t="shared" si="16"/>
        <v>2084530.52</v>
      </c>
      <c r="AK158" s="16">
        <f t="shared" si="17"/>
        <v>2062480.48</v>
      </c>
      <c r="AL158" s="26">
        <f t="shared" si="18"/>
        <v>22050.040000000037</v>
      </c>
    </row>
    <row r="159" spans="1:38" x14ac:dyDescent="0.2">
      <c r="A159" s="1" t="s">
        <v>509</v>
      </c>
      <c r="B159" s="1" t="s">
        <v>510</v>
      </c>
      <c r="C159" s="67">
        <v>5460</v>
      </c>
      <c r="D159" s="68" t="s">
        <v>1233</v>
      </c>
      <c r="E159" s="255" t="s">
        <v>1790</v>
      </c>
      <c r="F159" s="229">
        <v>706953.71</v>
      </c>
      <c r="G159" s="229">
        <v>0</v>
      </c>
      <c r="H159" s="229">
        <v>87621.01</v>
      </c>
      <c r="I159" s="255">
        <v>308807.06</v>
      </c>
      <c r="J159" s="255">
        <v>146953.81</v>
      </c>
      <c r="L159" s="233">
        <v>16462.5</v>
      </c>
      <c r="Q159" s="255">
        <v>2.5</v>
      </c>
      <c r="R159" s="255">
        <v>1595931.52</v>
      </c>
      <c r="U159" s="230">
        <v>1037065.29</v>
      </c>
      <c r="V159" s="230">
        <v>335000</v>
      </c>
      <c r="W159" s="230">
        <v>891.65</v>
      </c>
      <c r="X159" s="230">
        <v>409440</v>
      </c>
      <c r="Z159" s="231">
        <v>953992</v>
      </c>
      <c r="AC159" s="231">
        <v>331143.8</v>
      </c>
      <c r="AD159" s="231">
        <v>62343.33</v>
      </c>
      <c r="AF159" s="231">
        <v>13440</v>
      </c>
      <c r="AG159" s="77">
        <f t="shared" si="13"/>
        <v>794574.72</v>
      </c>
      <c r="AH159" s="31">
        <f t="shared" si="14"/>
        <v>16462.5</v>
      </c>
      <c r="AI159" s="21">
        <f t="shared" si="15"/>
        <v>778112.22</v>
      </c>
      <c r="AJ159" s="15">
        <f t="shared" si="16"/>
        <v>1782396.94</v>
      </c>
      <c r="AK159" s="16">
        <f t="shared" si="17"/>
        <v>1360919.1300000001</v>
      </c>
      <c r="AL159" s="26">
        <f t="shared" si="18"/>
        <v>421477.80999999982</v>
      </c>
    </row>
    <row r="160" spans="1:38" x14ac:dyDescent="0.2">
      <c r="A160" s="1" t="s">
        <v>513</v>
      </c>
      <c r="B160" s="1" t="s">
        <v>514</v>
      </c>
      <c r="C160" s="67">
        <v>2090</v>
      </c>
      <c r="D160" s="68" t="s">
        <v>1234</v>
      </c>
      <c r="E160" s="255" t="s">
        <v>1791</v>
      </c>
      <c r="F160" s="229">
        <v>286445.07</v>
      </c>
      <c r="G160" s="229">
        <v>0</v>
      </c>
      <c r="H160" s="229">
        <v>50440.08</v>
      </c>
      <c r="I160" s="255">
        <v>306825.65000000002</v>
      </c>
      <c r="J160" s="255">
        <v>126994.32</v>
      </c>
      <c r="K160" s="233">
        <v>3500</v>
      </c>
      <c r="L160" s="233">
        <v>59700.5</v>
      </c>
      <c r="R160" s="255">
        <v>2218013.29</v>
      </c>
      <c r="U160" s="230">
        <v>539315.55000000005</v>
      </c>
      <c r="V160" s="230">
        <v>30000</v>
      </c>
      <c r="W160" s="230">
        <v>172.43</v>
      </c>
      <c r="X160" s="230">
        <v>780709</v>
      </c>
      <c r="Z160" s="231">
        <v>1085989</v>
      </c>
      <c r="AC160" s="231">
        <v>181475.16</v>
      </c>
      <c r="AD160" s="231">
        <v>47082.239999999998</v>
      </c>
      <c r="AG160" s="77">
        <f t="shared" si="13"/>
        <v>336885.15</v>
      </c>
      <c r="AH160" s="31">
        <f t="shared" si="14"/>
        <v>63200.5</v>
      </c>
      <c r="AI160" s="21">
        <f t="shared" si="15"/>
        <v>273684.65000000002</v>
      </c>
      <c r="AJ160" s="15">
        <f t="shared" si="16"/>
        <v>1350196.98</v>
      </c>
      <c r="AK160" s="16">
        <f t="shared" si="17"/>
        <v>1314546.3999999999</v>
      </c>
      <c r="AL160" s="26">
        <f t="shared" si="18"/>
        <v>35650.580000000075</v>
      </c>
    </row>
    <row r="161" spans="1:38" x14ac:dyDescent="0.2">
      <c r="A161" s="1" t="s">
        <v>513</v>
      </c>
      <c r="B161" s="1" t="s">
        <v>514</v>
      </c>
      <c r="C161" s="67">
        <v>3852</v>
      </c>
      <c r="D161" s="68" t="s">
        <v>1235</v>
      </c>
      <c r="E161" s="255" t="s">
        <v>1792</v>
      </c>
      <c r="F161" s="229">
        <v>101353.19</v>
      </c>
      <c r="G161" s="229">
        <v>0</v>
      </c>
      <c r="H161" s="229">
        <v>35701.83</v>
      </c>
      <c r="I161" s="255">
        <v>125442.88</v>
      </c>
      <c r="J161" s="255">
        <v>706595.28</v>
      </c>
      <c r="N161" s="233">
        <v>814.95</v>
      </c>
      <c r="R161" s="255">
        <v>1904185.77</v>
      </c>
      <c r="U161" s="230">
        <v>650577.19999999995</v>
      </c>
      <c r="V161" s="230">
        <v>20000</v>
      </c>
      <c r="W161" s="230">
        <v>433.25</v>
      </c>
      <c r="X161" s="230">
        <v>1320897</v>
      </c>
      <c r="Z161" s="231">
        <v>1821498.77</v>
      </c>
      <c r="AC161" s="231">
        <v>204293.44</v>
      </c>
      <c r="AD161" s="231">
        <v>116687.18</v>
      </c>
      <c r="AG161" s="77">
        <f t="shared" si="13"/>
        <v>137055.02000000002</v>
      </c>
      <c r="AH161" s="31">
        <f t="shared" si="14"/>
        <v>814.95</v>
      </c>
      <c r="AI161" s="21">
        <f t="shared" si="15"/>
        <v>136240.07</v>
      </c>
      <c r="AJ161" s="15">
        <f t="shared" si="16"/>
        <v>1991907.45</v>
      </c>
      <c r="AK161" s="16">
        <f t="shared" si="17"/>
        <v>2142479.39</v>
      </c>
      <c r="AL161" s="26">
        <f t="shared" si="18"/>
        <v>-150571.94000000018</v>
      </c>
    </row>
    <row r="162" spans="1:38" x14ac:dyDescent="0.2">
      <c r="A162" s="1" t="s">
        <v>513</v>
      </c>
      <c r="B162" s="1" t="s">
        <v>514</v>
      </c>
      <c r="C162" s="67">
        <v>4000</v>
      </c>
      <c r="D162" s="68" t="s">
        <v>1236</v>
      </c>
      <c r="E162" s="255" t="s">
        <v>1793</v>
      </c>
      <c r="F162" s="229">
        <v>227397.45</v>
      </c>
      <c r="G162" s="229">
        <v>0</v>
      </c>
      <c r="H162" s="229">
        <v>16387.11</v>
      </c>
      <c r="I162" s="255">
        <v>390051.2</v>
      </c>
      <c r="J162" s="255">
        <v>730809.5</v>
      </c>
      <c r="N162" s="233">
        <v>6.85</v>
      </c>
      <c r="R162" s="255">
        <v>2050038.21</v>
      </c>
      <c r="U162" s="230">
        <v>770122.67</v>
      </c>
      <c r="V162" s="230">
        <v>96325</v>
      </c>
      <c r="W162" s="230">
        <v>325.02</v>
      </c>
      <c r="X162" s="230">
        <v>683614.46</v>
      </c>
      <c r="Y162" s="230">
        <v>0.38</v>
      </c>
      <c r="Z162" s="231">
        <v>1165554.46</v>
      </c>
      <c r="AC162" s="231">
        <v>238575.74</v>
      </c>
      <c r="AD162" s="231">
        <v>116909.94</v>
      </c>
      <c r="AF162" s="231">
        <v>0.38</v>
      </c>
      <c r="AG162" s="77">
        <f t="shared" si="13"/>
        <v>243784.56</v>
      </c>
      <c r="AH162" s="31">
        <f t="shared" si="14"/>
        <v>6.85</v>
      </c>
      <c r="AI162" s="21">
        <f t="shared" si="15"/>
        <v>243777.71</v>
      </c>
      <c r="AJ162" s="15">
        <f t="shared" si="16"/>
        <v>1550387.5299999998</v>
      </c>
      <c r="AK162" s="16">
        <f t="shared" si="17"/>
        <v>1521040.5199999998</v>
      </c>
      <c r="AL162" s="26">
        <f t="shared" si="18"/>
        <v>29347.010000000009</v>
      </c>
    </row>
    <row r="163" spans="1:38" x14ac:dyDescent="0.2">
      <c r="A163" s="1" t="s">
        <v>513</v>
      </c>
      <c r="B163" s="1" t="s">
        <v>514</v>
      </c>
      <c r="C163" s="67">
        <v>5502</v>
      </c>
      <c r="D163" s="68" t="s">
        <v>1237</v>
      </c>
      <c r="E163" s="255" t="s">
        <v>1794</v>
      </c>
      <c r="F163" s="229">
        <v>577508.34</v>
      </c>
      <c r="G163" s="229">
        <v>0</v>
      </c>
      <c r="H163" s="229">
        <v>60497.55</v>
      </c>
      <c r="I163" s="255">
        <v>1956313.34</v>
      </c>
      <c r="J163" s="255">
        <v>203947.09</v>
      </c>
      <c r="Q163" s="255">
        <v>-54447.14</v>
      </c>
      <c r="R163" s="255">
        <v>345682.71</v>
      </c>
      <c r="U163" s="230">
        <v>1126685.1000000001</v>
      </c>
      <c r="V163" s="230">
        <v>228400</v>
      </c>
      <c r="W163" s="230">
        <v>714.37</v>
      </c>
      <c r="X163" s="230">
        <v>1041247</v>
      </c>
      <c r="Z163" s="231">
        <v>1680867</v>
      </c>
      <c r="AC163" s="231">
        <v>253081.44</v>
      </c>
      <c r="AD163" s="231">
        <v>197198.7</v>
      </c>
      <c r="AG163" s="77">
        <f t="shared" si="13"/>
        <v>638005.89</v>
      </c>
      <c r="AH163" s="31">
        <f t="shared" si="14"/>
        <v>0</v>
      </c>
      <c r="AI163" s="21">
        <f t="shared" si="15"/>
        <v>638005.89</v>
      </c>
      <c r="AJ163" s="15">
        <f t="shared" si="16"/>
        <v>2397046.4700000002</v>
      </c>
      <c r="AK163" s="16">
        <f t="shared" si="17"/>
        <v>2131147.14</v>
      </c>
      <c r="AL163" s="26">
        <f t="shared" si="18"/>
        <v>265899.33000000007</v>
      </c>
    </row>
    <row r="164" spans="1:38" x14ac:dyDescent="0.2">
      <c r="A164" s="1" t="s">
        <v>517</v>
      </c>
      <c r="B164" s="1" t="s">
        <v>518</v>
      </c>
      <c r="C164" s="67">
        <v>2505</v>
      </c>
      <c r="D164" s="68" t="s">
        <v>1238</v>
      </c>
      <c r="E164" s="255" t="s">
        <v>1795</v>
      </c>
      <c r="F164" s="229">
        <v>1013972.83</v>
      </c>
      <c r="G164" s="229">
        <v>0</v>
      </c>
      <c r="H164" s="229">
        <v>67332.570000000007</v>
      </c>
      <c r="I164" s="255">
        <v>904401.99</v>
      </c>
      <c r="J164" s="255">
        <v>188991.49</v>
      </c>
      <c r="K164" s="233">
        <v>3500</v>
      </c>
      <c r="L164" s="233">
        <v>16665</v>
      </c>
      <c r="N164" s="233">
        <v>56.07</v>
      </c>
      <c r="Q164" s="255">
        <v>139669.06</v>
      </c>
      <c r="R164" s="255">
        <v>633085.80000000005</v>
      </c>
      <c r="U164" s="230">
        <v>576922.47</v>
      </c>
      <c r="V164" s="230">
        <v>135350</v>
      </c>
      <c r="W164" s="230">
        <v>2149</v>
      </c>
      <c r="X164" s="230">
        <v>559740</v>
      </c>
      <c r="Y164" s="230">
        <v>9000</v>
      </c>
      <c r="Z164" s="231">
        <v>798337</v>
      </c>
      <c r="AC164" s="231">
        <v>331763.42</v>
      </c>
      <c r="AD164" s="231">
        <v>81164.7</v>
      </c>
      <c r="AG164" s="77">
        <f t="shared" si="13"/>
        <v>1081305.3999999999</v>
      </c>
      <c r="AH164" s="31">
        <f t="shared" si="14"/>
        <v>20221.07</v>
      </c>
      <c r="AI164" s="21">
        <f t="shared" si="15"/>
        <v>1061084.3299999998</v>
      </c>
      <c r="AJ164" s="15">
        <f t="shared" si="16"/>
        <v>1283161.47</v>
      </c>
      <c r="AK164" s="16">
        <f t="shared" si="17"/>
        <v>1211265.1199999999</v>
      </c>
      <c r="AL164" s="26">
        <f t="shared" si="18"/>
        <v>71896.350000000093</v>
      </c>
    </row>
    <row r="165" spans="1:38" x14ac:dyDescent="0.2">
      <c r="A165" s="1" t="s">
        <v>517</v>
      </c>
      <c r="B165" s="1" t="s">
        <v>518</v>
      </c>
      <c r="C165" s="67">
        <v>3733</v>
      </c>
      <c r="D165" s="68" t="s">
        <v>1239</v>
      </c>
      <c r="E165" s="255" t="s">
        <v>1796</v>
      </c>
      <c r="F165" s="229">
        <v>1045993.65</v>
      </c>
      <c r="G165" s="229">
        <v>0</v>
      </c>
      <c r="H165" s="229">
        <v>38778.370000000003</v>
      </c>
      <c r="I165" s="255">
        <v>95960.11</v>
      </c>
      <c r="J165" s="255">
        <v>225398.82</v>
      </c>
      <c r="L165" s="233">
        <v>63000</v>
      </c>
      <c r="N165" s="233">
        <v>252.06</v>
      </c>
      <c r="O165" s="255">
        <v>47200</v>
      </c>
      <c r="Q165" s="255">
        <v>185836.08</v>
      </c>
      <c r="R165" s="255">
        <v>1315994.6399999999</v>
      </c>
      <c r="U165" s="230">
        <v>632615.99</v>
      </c>
      <c r="V165" s="230">
        <v>34077</v>
      </c>
      <c r="W165" s="230">
        <v>2234.4299999999998</v>
      </c>
      <c r="X165" s="230">
        <v>667440</v>
      </c>
      <c r="Y165" s="230">
        <v>21750</v>
      </c>
      <c r="Z165" s="231">
        <v>989505</v>
      </c>
      <c r="AC165" s="231">
        <v>327338.49</v>
      </c>
      <c r="AD165" s="231">
        <v>28721.64</v>
      </c>
      <c r="AG165" s="77">
        <f t="shared" si="13"/>
        <v>1084772.02</v>
      </c>
      <c r="AH165" s="31">
        <f t="shared" si="14"/>
        <v>63252.06</v>
      </c>
      <c r="AI165" s="21">
        <f t="shared" si="15"/>
        <v>1021519.96</v>
      </c>
      <c r="AJ165" s="15">
        <f t="shared" si="16"/>
        <v>1358117.42</v>
      </c>
      <c r="AK165" s="16">
        <f t="shared" si="17"/>
        <v>1345565.13</v>
      </c>
      <c r="AL165" s="26">
        <f t="shared" si="18"/>
        <v>12552.290000000037</v>
      </c>
    </row>
    <row r="166" spans="1:38" x14ac:dyDescent="0.2">
      <c r="A166" s="1" t="s">
        <v>517</v>
      </c>
      <c r="B166" s="1" t="s">
        <v>518</v>
      </c>
      <c r="C166" s="67">
        <v>5221</v>
      </c>
      <c r="D166" s="68" t="s">
        <v>1240</v>
      </c>
      <c r="E166" s="255" t="s">
        <v>1797</v>
      </c>
      <c r="F166" s="229">
        <v>598304.34</v>
      </c>
      <c r="G166" s="229">
        <v>0</v>
      </c>
      <c r="H166" s="229">
        <v>48420.24</v>
      </c>
      <c r="I166" s="255">
        <v>122402.88</v>
      </c>
      <c r="J166" s="255">
        <v>543960.24</v>
      </c>
      <c r="K166" s="233">
        <v>4000</v>
      </c>
      <c r="N166" s="233">
        <v>0</v>
      </c>
      <c r="Q166" s="255">
        <v>209163.98</v>
      </c>
      <c r="R166" s="255">
        <v>1954472.19</v>
      </c>
      <c r="U166" s="230">
        <v>786094.73</v>
      </c>
      <c r="V166" s="230">
        <v>195000</v>
      </c>
      <c r="W166" s="230">
        <v>1413.26</v>
      </c>
      <c r="X166" s="230">
        <v>844520</v>
      </c>
      <c r="Y166" s="230">
        <v>11400</v>
      </c>
      <c r="Z166" s="231">
        <v>1209725</v>
      </c>
      <c r="AC166" s="231">
        <v>376564.55</v>
      </c>
      <c r="AD166" s="231">
        <v>97988.82</v>
      </c>
      <c r="AG166" s="77">
        <f t="shared" si="13"/>
        <v>646724.57999999996</v>
      </c>
      <c r="AH166" s="31">
        <f t="shared" si="14"/>
        <v>4000</v>
      </c>
      <c r="AI166" s="21">
        <f t="shared" si="15"/>
        <v>642724.57999999996</v>
      </c>
      <c r="AJ166" s="15">
        <f t="shared" si="16"/>
        <v>1838427.99</v>
      </c>
      <c r="AK166" s="16">
        <f t="shared" si="17"/>
        <v>1684278.37</v>
      </c>
      <c r="AL166" s="26">
        <f t="shared" si="18"/>
        <v>154149.61999999988</v>
      </c>
    </row>
    <row r="167" spans="1:38" x14ac:dyDescent="0.2">
      <c r="A167" s="1" t="s">
        <v>517</v>
      </c>
      <c r="B167" s="1" t="s">
        <v>518</v>
      </c>
      <c r="C167" s="67">
        <v>2747</v>
      </c>
      <c r="D167" s="68" t="s">
        <v>1241</v>
      </c>
      <c r="E167" s="255" t="s">
        <v>1798</v>
      </c>
      <c r="F167" s="229">
        <v>781848.23</v>
      </c>
      <c r="G167" s="229">
        <v>0</v>
      </c>
      <c r="H167" s="229">
        <v>35038.269999999997</v>
      </c>
      <c r="I167" s="255">
        <v>512034</v>
      </c>
      <c r="J167" s="255">
        <v>78283.69</v>
      </c>
      <c r="K167" s="233">
        <v>21145</v>
      </c>
      <c r="L167" s="233">
        <v>22374.5</v>
      </c>
      <c r="N167" s="233">
        <v>354.19</v>
      </c>
      <c r="Q167" s="255">
        <v>128918.68</v>
      </c>
      <c r="R167" s="255">
        <v>1659140.58</v>
      </c>
      <c r="U167" s="230">
        <v>600320.51</v>
      </c>
      <c r="V167" s="230">
        <v>232000</v>
      </c>
      <c r="W167" s="230">
        <v>1475.62</v>
      </c>
      <c r="X167" s="230">
        <v>1062180</v>
      </c>
      <c r="Y167" s="230">
        <v>22000</v>
      </c>
      <c r="Z167" s="231">
        <v>1274665</v>
      </c>
      <c r="AC167" s="231">
        <v>461881.03</v>
      </c>
      <c r="AD167" s="231">
        <v>69631.62</v>
      </c>
      <c r="AG167" s="77">
        <f t="shared" si="13"/>
        <v>816886.5</v>
      </c>
      <c r="AH167" s="31">
        <f t="shared" si="14"/>
        <v>43873.69</v>
      </c>
      <c r="AI167" s="21">
        <f t="shared" si="15"/>
        <v>773012.81</v>
      </c>
      <c r="AJ167" s="15">
        <f t="shared" si="16"/>
        <v>1917976.13</v>
      </c>
      <c r="AK167" s="16">
        <f t="shared" si="17"/>
        <v>1806177.65</v>
      </c>
      <c r="AL167" s="26">
        <f t="shared" si="18"/>
        <v>111798.47999999998</v>
      </c>
    </row>
    <row r="168" spans="1:38" x14ac:dyDescent="0.2">
      <c r="A168" s="1" t="s">
        <v>517</v>
      </c>
      <c r="B168" s="1" t="s">
        <v>518</v>
      </c>
      <c r="C168" s="67">
        <v>3860</v>
      </c>
      <c r="D168" s="68" t="s">
        <v>1242</v>
      </c>
      <c r="E168" s="255" t="s">
        <v>1799</v>
      </c>
      <c r="F168" s="229">
        <v>445840.98</v>
      </c>
      <c r="G168" s="229">
        <v>0</v>
      </c>
      <c r="H168" s="229">
        <v>28303.94</v>
      </c>
      <c r="I168" s="255">
        <v>464448.38</v>
      </c>
      <c r="J168" s="255">
        <v>122930.24000000001</v>
      </c>
      <c r="K168" s="233">
        <v>9200</v>
      </c>
      <c r="L168" s="233">
        <v>36637.5</v>
      </c>
      <c r="N168" s="233">
        <v>193.46</v>
      </c>
      <c r="Q168" s="255">
        <v>186095.32</v>
      </c>
      <c r="R168" s="255">
        <v>3430123.36</v>
      </c>
      <c r="U168" s="230">
        <v>727336.84</v>
      </c>
      <c r="V168" s="230">
        <v>154000</v>
      </c>
      <c r="X168" s="230">
        <v>1408560</v>
      </c>
      <c r="Y168" s="230">
        <v>16450</v>
      </c>
      <c r="Z168" s="231">
        <v>1786975</v>
      </c>
      <c r="AC168" s="231">
        <v>606795.5</v>
      </c>
      <c r="AD168" s="231">
        <v>110652.9</v>
      </c>
      <c r="AG168" s="77">
        <f t="shared" si="13"/>
        <v>474144.92</v>
      </c>
      <c r="AH168" s="31">
        <f t="shared" si="14"/>
        <v>46030.96</v>
      </c>
      <c r="AI168" s="21">
        <f t="shared" si="15"/>
        <v>428113.95999999996</v>
      </c>
      <c r="AJ168" s="15">
        <f t="shared" si="16"/>
        <v>2306346.84</v>
      </c>
      <c r="AK168" s="16">
        <f t="shared" si="17"/>
        <v>2504423.4</v>
      </c>
      <c r="AL168" s="26">
        <f t="shared" si="18"/>
        <v>-198076.56000000006</v>
      </c>
    </row>
    <row r="169" spans="1:38" x14ac:dyDescent="0.2">
      <c r="A169" s="1" t="s">
        <v>521</v>
      </c>
      <c r="B169" s="1" t="s">
        <v>522</v>
      </c>
      <c r="C169" s="67">
        <v>992</v>
      </c>
      <c r="D169" s="68" t="s">
        <v>1243</v>
      </c>
      <c r="E169" s="255" t="s">
        <v>1800</v>
      </c>
      <c r="F169" s="229">
        <v>577627.79</v>
      </c>
      <c r="G169" s="229">
        <v>0</v>
      </c>
      <c r="H169" s="229">
        <v>71422.09</v>
      </c>
      <c r="I169" s="255">
        <v>3736982.22</v>
      </c>
      <c r="J169" s="255">
        <v>113299.53</v>
      </c>
      <c r="N169" s="233">
        <v>1197.42</v>
      </c>
      <c r="Q169" s="255">
        <v>20.37</v>
      </c>
      <c r="R169" s="255">
        <v>2074034.47</v>
      </c>
      <c r="U169" s="230">
        <v>826923.01</v>
      </c>
      <c r="W169" s="230">
        <v>878.68</v>
      </c>
      <c r="X169" s="230">
        <v>442940</v>
      </c>
      <c r="Z169" s="231">
        <v>875108</v>
      </c>
      <c r="AC169" s="231">
        <v>290638.92</v>
      </c>
      <c r="AD169" s="231">
        <v>5466.3</v>
      </c>
      <c r="AG169" s="77">
        <f t="shared" si="13"/>
        <v>649049.88</v>
      </c>
      <c r="AH169" s="31">
        <f t="shared" si="14"/>
        <v>1197.42</v>
      </c>
      <c r="AI169" s="21">
        <f t="shared" si="15"/>
        <v>647852.46</v>
      </c>
      <c r="AJ169" s="15">
        <f t="shared" si="16"/>
        <v>1270741.69</v>
      </c>
      <c r="AK169" s="16">
        <f t="shared" si="17"/>
        <v>1171213.22</v>
      </c>
      <c r="AL169" s="26">
        <f t="shared" si="18"/>
        <v>99528.469999999972</v>
      </c>
    </row>
    <row r="170" spans="1:38" x14ac:dyDescent="0.2">
      <c r="A170" s="1" t="s">
        <v>521</v>
      </c>
      <c r="B170" s="1" t="s">
        <v>522</v>
      </c>
      <c r="C170" s="67">
        <v>5690</v>
      </c>
      <c r="D170" s="68" t="s">
        <v>1244</v>
      </c>
      <c r="E170" s="255" t="s">
        <v>1801</v>
      </c>
      <c r="F170" s="229">
        <v>735823.08</v>
      </c>
      <c r="G170" s="229">
        <v>0</v>
      </c>
      <c r="H170" s="229">
        <v>94892.39</v>
      </c>
      <c r="I170" s="255">
        <v>213586.05</v>
      </c>
      <c r="J170" s="255">
        <v>51936.79</v>
      </c>
      <c r="N170" s="233">
        <v>140773.03</v>
      </c>
      <c r="Q170" s="255">
        <v>7.19</v>
      </c>
      <c r="R170" s="255">
        <v>2188176.4900000002</v>
      </c>
      <c r="U170" s="230">
        <v>1141169.5900000001</v>
      </c>
      <c r="V170" s="230">
        <v>16500</v>
      </c>
      <c r="W170" s="230">
        <v>1051.31</v>
      </c>
      <c r="X170" s="230">
        <v>738861</v>
      </c>
      <c r="Z170" s="231">
        <v>1281477.99</v>
      </c>
      <c r="AC170" s="231">
        <v>484489.6</v>
      </c>
      <c r="AD170" s="231">
        <v>53494.11</v>
      </c>
      <c r="AG170" s="77">
        <f t="shared" si="13"/>
        <v>830715.47</v>
      </c>
      <c r="AH170" s="31">
        <f t="shared" si="14"/>
        <v>140773.03</v>
      </c>
      <c r="AI170" s="21">
        <f t="shared" si="15"/>
        <v>689942.44</v>
      </c>
      <c r="AJ170" s="15">
        <f t="shared" si="16"/>
        <v>1897581.9000000001</v>
      </c>
      <c r="AK170" s="16">
        <f t="shared" si="17"/>
        <v>1819461.7</v>
      </c>
      <c r="AL170" s="26">
        <f t="shared" si="18"/>
        <v>78120.200000000186</v>
      </c>
    </row>
    <row r="171" spans="1:38" x14ac:dyDescent="0.2">
      <c r="A171" s="1" t="s">
        <v>521</v>
      </c>
      <c r="B171" s="1" t="s">
        <v>522</v>
      </c>
      <c r="C171" s="67">
        <v>3265</v>
      </c>
      <c r="D171" s="68" t="s">
        <v>1245</v>
      </c>
      <c r="E171" s="255" t="s">
        <v>1802</v>
      </c>
      <c r="F171" s="229">
        <v>579339.59</v>
      </c>
      <c r="G171" s="229">
        <v>0</v>
      </c>
      <c r="H171" s="229">
        <v>111450.95</v>
      </c>
      <c r="I171" s="255">
        <v>461048.06</v>
      </c>
      <c r="J171" s="255">
        <v>659233.44999999995</v>
      </c>
      <c r="N171" s="233">
        <v>4468</v>
      </c>
      <c r="Q171" s="255">
        <v>13075</v>
      </c>
      <c r="R171" s="255">
        <v>1890317.34</v>
      </c>
      <c r="U171" s="230">
        <v>848913.36</v>
      </c>
      <c r="V171" s="230">
        <v>9000</v>
      </c>
      <c r="W171" s="230">
        <v>1864.85</v>
      </c>
      <c r="X171" s="230">
        <v>686640</v>
      </c>
      <c r="Z171" s="231">
        <v>1021927</v>
      </c>
      <c r="AC171" s="231">
        <v>402148.09</v>
      </c>
      <c r="AD171" s="231">
        <v>56105.07</v>
      </c>
      <c r="AG171" s="77">
        <f t="shared" si="13"/>
        <v>690790.53999999992</v>
      </c>
      <c r="AH171" s="31">
        <f t="shared" si="14"/>
        <v>4468</v>
      </c>
      <c r="AI171" s="21">
        <f t="shared" si="15"/>
        <v>686322.53999999992</v>
      </c>
      <c r="AJ171" s="15">
        <f t="shared" si="16"/>
        <v>1546418.21</v>
      </c>
      <c r="AK171" s="16">
        <f t="shared" si="17"/>
        <v>1480180.1600000001</v>
      </c>
      <c r="AL171" s="26">
        <f t="shared" si="18"/>
        <v>66238.049999999814</v>
      </c>
    </row>
    <row r="172" spans="1:38" x14ac:dyDescent="0.2">
      <c r="A172" s="1" t="s">
        <v>521</v>
      </c>
      <c r="B172" s="1" t="s">
        <v>522</v>
      </c>
      <c r="C172" s="67">
        <v>5131</v>
      </c>
      <c r="D172" s="68" t="s">
        <v>1246</v>
      </c>
      <c r="E172" s="255" t="s">
        <v>1803</v>
      </c>
      <c r="F172" s="229">
        <v>696725.42</v>
      </c>
      <c r="G172" s="229">
        <v>0</v>
      </c>
      <c r="H172" s="229">
        <v>45056.44</v>
      </c>
      <c r="I172" s="255">
        <v>298158.95</v>
      </c>
      <c r="J172" s="255">
        <v>189692.83</v>
      </c>
      <c r="N172" s="233">
        <v>183950.8</v>
      </c>
      <c r="R172" s="255">
        <v>2400624.13</v>
      </c>
      <c r="U172" s="230">
        <v>860761.27</v>
      </c>
      <c r="W172" s="230">
        <v>993.41</v>
      </c>
      <c r="X172" s="230">
        <v>1087760</v>
      </c>
      <c r="Z172" s="231">
        <v>1460415.75</v>
      </c>
      <c r="AA172" s="231">
        <v>7500</v>
      </c>
      <c r="AC172" s="231">
        <v>358068.28</v>
      </c>
      <c r="AD172" s="231">
        <v>98043.78</v>
      </c>
      <c r="AG172" s="77">
        <f t="shared" si="13"/>
        <v>741781.8600000001</v>
      </c>
      <c r="AH172" s="31">
        <f t="shared" si="14"/>
        <v>183950.8</v>
      </c>
      <c r="AI172" s="21">
        <f t="shared" si="15"/>
        <v>557831.06000000006</v>
      </c>
      <c r="AJ172" s="15">
        <f t="shared" si="16"/>
        <v>1949514.6800000002</v>
      </c>
      <c r="AK172" s="16">
        <f t="shared" si="17"/>
        <v>1924027.81</v>
      </c>
      <c r="AL172" s="26">
        <f t="shared" si="18"/>
        <v>25486.870000000112</v>
      </c>
    </row>
    <row r="173" spans="1:38" x14ac:dyDescent="0.2">
      <c r="A173" s="1" t="s">
        <v>521</v>
      </c>
      <c r="B173" s="1" t="s">
        <v>522</v>
      </c>
      <c r="C173" s="67">
        <v>3470</v>
      </c>
      <c r="D173" s="68" t="s">
        <v>1247</v>
      </c>
      <c r="E173" s="255" t="s">
        <v>1804</v>
      </c>
      <c r="F173" s="229">
        <v>1246621.79</v>
      </c>
      <c r="G173" s="229">
        <v>0</v>
      </c>
      <c r="H173" s="229">
        <v>32682.75</v>
      </c>
      <c r="I173" s="255">
        <v>672451</v>
      </c>
      <c r="J173" s="255">
        <v>501240.89</v>
      </c>
      <c r="N173" s="233">
        <v>214.98</v>
      </c>
      <c r="Q173" s="255">
        <v>-7.79</v>
      </c>
      <c r="R173" s="255">
        <v>1658240.02</v>
      </c>
      <c r="U173" s="230">
        <v>1282101.96</v>
      </c>
      <c r="V173" s="230">
        <v>130800</v>
      </c>
      <c r="W173" s="230">
        <v>1669.14</v>
      </c>
      <c r="X173" s="230">
        <v>654240</v>
      </c>
      <c r="Z173" s="231">
        <v>1262878</v>
      </c>
      <c r="AC173" s="231">
        <v>429242.06</v>
      </c>
      <c r="AD173" s="231">
        <v>85126.74</v>
      </c>
      <c r="AG173" s="77">
        <f t="shared" si="13"/>
        <v>1279304.54</v>
      </c>
      <c r="AH173" s="31">
        <f t="shared" si="14"/>
        <v>214.98</v>
      </c>
      <c r="AI173" s="21">
        <f t="shared" si="15"/>
        <v>1279089.56</v>
      </c>
      <c r="AJ173" s="15">
        <f t="shared" si="16"/>
        <v>2068811.0999999999</v>
      </c>
      <c r="AK173" s="16">
        <f t="shared" si="17"/>
        <v>1777246.8</v>
      </c>
      <c r="AL173" s="26">
        <f t="shared" si="18"/>
        <v>291564.29999999981</v>
      </c>
    </row>
    <row r="174" spans="1:38" x14ac:dyDescent="0.2">
      <c r="A174" s="1" t="s">
        <v>521</v>
      </c>
      <c r="B174" s="1" t="s">
        <v>522</v>
      </c>
      <c r="C174" s="67">
        <v>6314</v>
      </c>
      <c r="D174" s="68" t="s">
        <v>1248</v>
      </c>
      <c r="E174" s="253" t="s">
        <v>1805</v>
      </c>
      <c r="F174" s="229">
        <v>588078.72</v>
      </c>
      <c r="G174" s="229">
        <v>0</v>
      </c>
      <c r="H174" s="229">
        <v>108983.79</v>
      </c>
      <c r="I174" s="255">
        <v>358443.5</v>
      </c>
      <c r="J174" s="255">
        <v>104766.08</v>
      </c>
      <c r="N174" s="233">
        <v>357</v>
      </c>
      <c r="Q174" s="255">
        <v>-15600</v>
      </c>
      <c r="R174" s="255">
        <v>2400624.13</v>
      </c>
      <c r="U174" s="230">
        <v>1285311.29</v>
      </c>
      <c r="V174" s="230">
        <v>44300</v>
      </c>
      <c r="W174" s="230">
        <v>693.93</v>
      </c>
      <c r="X174" s="230">
        <v>642140</v>
      </c>
      <c r="Z174" s="231">
        <v>1272625.92</v>
      </c>
      <c r="AC174" s="231">
        <v>527404.34</v>
      </c>
      <c r="AD174" s="231">
        <v>55151.34</v>
      </c>
      <c r="AG174" s="77">
        <f t="shared" si="13"/>
        <v>697062.51</v>
      </c>
      <c r="AH174" s="31">
        <f t="shared" si="14"/>
        <v>357</v>
      </c>
      <c r="AI174" s="21">
        <f t="shared" si="15"/>
        <v>696705.51</v>
      </c>
      <c r="AJ174" s="15">
        <f t="shared" si="16"/>
        <v>1972445.22</v>
      </c>
      <c r="AK174" s="16">
        <f t="shared" si="17"/>
        <v>1855181.5999999999</v>
      </c>
      <c r="AL174" s="26">
        <f t="shared" si="18"/>
        <v>117263.62000000011</v>
      </c>
    </row>
    <row r="175" spans="1:38" x14ac:dyDescent="0.2">
      <c r="A175" s="1" t="s">
        <v>525</v>
      </c>
      <c r="B175" s="1" t="s">
        <v>526</v>
      </c>
      <c r="C175" s="67">
        <v>4818</v>
      </c>
      <c r="D175" s="68" t="s">
        <v>1249</v>
      </c>
      <c r="E175" s="255" t="s">
        <v>1806</v>
      </c>
      <c r="F175" s="229">
        <v>943586.12</v>
      </c>
      <c r="G175" s="229">
        <v>0</v>
      </c>
      <c r="H175" s="229">
        <v>17608.86</v>
      </c>
      <c r="I175" s="255">
        <v>131557.87</v>
      </c>
      <c r="J175" s="255">
        <v>89597.59</v>
      </c>
      <c r="N175" s="233">
        <v>755.76</v>
      </c>
      <c r="R175" s="255">
        <v>1908740.29</v>
      </c>
      <c r="U175" s="230">
        <v>1333364.54</v>
      </c>
      <c r="W175" s="230">
        <v>27.55</v>
      </c>
      <c r="X175" s="230">
        <v>862490</v>
      </c>
      <c r="Z175" s="231">
        <v>1306190</v>
      </c>
      <c r="AC175" s="231">
        <v>450159.53</v>
      </c>
      <c r="AD175" s="231">
        <v>48162.09</v>
      </c>
      <c r="AG175" s="77">
        <f t="shared" si="13"/>
        <v>961194.98</v>
      </c>
      <c r="AH175" s="31">
        <f t="shared" si="14"/>
        <v>755.76</v>
      </c>
      <c r="AI175" s="21">
        <f t="shared" si="15"/>
        <v>960439.22</v>
      </c>
      <c r="AJ175" s="15">
        <f t="shared" si="16"/>
        <v>2195882.09</v>
      </c>
      <c r="AK175" s="16">
        <f t="shared" si="17"/>
        <v>1804511.62</v>
      </c>
      <c r="AL175" s="26">
        <f t="shared" si="18"/>
        <v>391370.46999999974</v>
      </c>
    </row>
    <row r="176" spans="1:38" x14ac:dyDescent="0.2">
      <c r="A176" s="1" t="s">
        <v>525</v>
      </c>
      <c r="B176" s="1" t="s">
        <v>526</v>
      </c>
      <c r="C176" s="67">
        <v>3493</v>
      </c>
      <c r="D176" s="68" t="s">
        <v>1250</v>
      </c>
      <c r="E176" s="255" t="s">
        <v>1807</v>
      </c>
      <c r="F176" s="229">
        <v>957274.01</v>
      </c>
      <c r="G176" s="229">
        <v>0</v>
      </c>
      <c r="H176" s="229">
        <v>35830.480000000003</v>
      </c>
      <c r="I176" s="255">
        <v>462910.73</v>
      </c>
      <c r="J176" s="255">
        <v>163816.54999999999</v>
      </c>
      <c r="N176" s="233">
        <v>46.83</v>
      </c>
      <c r="R176" s="255">
        <v>2036218.61</v>
      </c>
      <c r="U176" s="230">
        <v>1338677.56</v>
      </c>
      <c r="V176" s="230">
        <v>80000</v>
      </c>
      <c r="W176" s="230">
        <v>1347.47</v>
      </c>
      <c r="X176" s="230">
        <v>808860</v>
      </c>
      <c r="Z176" s="231">
        <v>1400660</v>
      </c>
      <c r="AC176" s="231">
        <v>388933.44</v>
      </c>
      <c r="AD176" s="231">
        <v>107661.18</v>
      </c>
      <c r="AG176" s="77">
        <f t="shared" si="13"/>
        <v>993104.49</v>
      </c>
      <c r="AH176" s="31">
        <f t="shared" si="14"/>
        <v>46.83</v>
      </c>
      <c r="AI176" s="21">
        <f t="shared" si="15"/>
        <v>993057.66</v>
      </c>
      <c r="AJ176" s="15">
        <f t="shared" si="16"/>
        <v>2228885.0300000003</v>
      </c>
      <c r="AK176" s="16">
        <f t="shared" si="17"/>
        <v>1897254.6199999999</v>
      </c>
      <c r="AL176" s="26">
        <f t="shared" si="18"/>
        <v>331630.41000000038</v>
      </c>
    </row>
    <row r="177" spans="1:38" x14ac:dyDescent="0.2">
      <c r="A177" s="1" t="s">
        <v>525</v>
      </c>
      <c r="B177" s="1" t="s">
        <v>526</v>
      </c>
      <c r="C177" s="67">
        <v>2171</v>
      </c>
      <c r="D177" s="68" t="s">
        <v>1251</v>
      </c>
      <c r="E177" s="255" t="s">
        <v>1808</v>
      </c>
      <c r="F177" s="229">
        <v>815251.23</v>
      </c>
      <c r="G177" s="229">
        <v>0</v>
      </c>
      <c r="H177" s="229">
        <v>14945.36</v>
      </c>
      <c r="I177" s="255">
        <v>64359.54</v>
      </c>
      <c r="J177" s="255">
        <v>161310.68</v>
      </c>
      <c r="N177" s="233">
        <v>37.380000000000003</v>
      </c>
      <c r="R177" s="255">
        <v>2581996.2400000002</v>
      </c>
      <c r="U177" s="230">
        <v>838119.25</v>
      </c>
      <c r="V177" s="230">
        <v>70135</v>
      </c>
      <c r="W177" s="230">
        <v>1129.03</v>
      </c>
      <c r="X177" s="230">
        <v>510370</v>
      </c>
      <c r="Z177" s="231">
        <v>800950</v>
      </c>
      <c r="AC177" s="231">
        <v>232052.28</v>
      </c>
      <c r="AD177" s="231">
        <v>108604.41</v>
      </c>
      <c r="AG177" s="77">
        <f t="shared" si="13"/>
        <v>830196.59</v>
      </c>
      <c r="AH177" s="31">
        <f t="shared" si="14"/>
        <v>37.380000000000003</v>
      </c>
      <c r="AI177" s="21">
        <f t="shared" si="15"/>
        <v>830159.21</v>
      </c>
      <c r="AJ177" s="15">
        <f t="shared" si="16"/>
        <v>1419753.28</v>
      </c>
      <c r="AK177" s="16">
        <f t="shared" si="17"/>
        <v>1141606.69</v>
      </c>
      <c r="AL177" s="26">
        <f t="shared" si="18"/>
        <v>278146.59000000008</v>
      </c>
    </row>
    <row r="178" spans="1:38" x14ac:dyDescent="0.2">
      <c r="A178" s="1" t="s">
        <v>525</v>
      </c>
      <c r="B178" s="1" t="s">
        <v>526</v>
      </c>
      <c r="C178" s="67">
        <v>4974</v>
      </c>
      <c r="D178" s="68" t="s">
        <v>1252</v>
      </c>
      <c r="E178" s="255" t="s">
        <v>1809</v>
      </c>
      <c r="F178" s="229">
        <v>864412.27</v>
      </c>
      <c r="G178" s="229">
        <v>0</v>
      </c>
      <c r="H178" s="229">
        <v>14335.78</v>
      </c>
      <c r="I178" s="255">
        <v>185362.35</v>
      </c>
      <c r="J178" s="255">
        <v>154921.42000000001</v>
      </c>
      <c r="N178" s="233">
        <v>65.42</v>
      </c>
      <c r="R178" s="255">
        <v>1442473.15</v>
      </c>
      <c r="U178" s="230">
        <v>1149323.3</v>
      </c>
      <c r="V178" s="230">
        <v>133539</v>
      </c>
      <c r="W178" s="230">
        <v>921.23</v>
      </c>
      <c r="X178" s="230">
        <v>670810</v>
      </c>
      <c r="Y178" s="230">
        <v>5608</v>
      </c>
      <c r="Z178" s="231">
        <v>953890</v>
      </c>
      <c r="AC178" s="231">
        <v>315321.44</v>
      </c>
      <c r="AD178" s="231">
        <v>95422.8</v>
      </c>
      <c r="AG178" s="77">
        <f t="shared" si="13"/>
        <v>878748.05</v>
      </c>
      <c r="AH178" s="31">
        <f t="shared" si="14"/>
        <v>65.42</v>
      </c>
      <c r="AI178" s="21">
        <f t="shared" si="15"/>
        <v>878682.63</v>
      </c>
      <c r="AJ178" s="15">
        <f t="shared" si="16"/>
        <v>1960201.53</v>
      </c>
      <c r="AK178" s="16">
        <f t="shared" si="17"/>
        <v>1364634.24</v>
      </c>
      <c r="AL178" s="26">
        <f t="shared" si="18"/>
        <v>595567.29</v>
      </c>
    </row>
    <row r="179" spans="1:38" x14ac:dyDescent="0.2">
      <c r="A179" s="1" t="s">
        <v>525</v>
      </c>
      <c r="B179" s="1" t="s">
        <v>526</v>
      </c>
      <c r="C179" s="67">
        <v>2190</v>
      </c>
      <c r="D179" s="68" t="s">
        <v>1253</v>
      </c>
      <c r="E179" s="255" t="s">
        <v>1810</v>
      </c>
      <c r="F179" s="229">
        <v>965963.95</v>
      </c>
      <c r="G179" s="229">
        <v>0</v>
      </c>
      <c r="H179" s="229">
        <v>7892.7</v>
      </c>
      <c r="I179" s="255">
        <v>246063.68</v>
      </c>
      <c r="J179" s="255">
        <v>113469.92</v>
      </c>
      <c r="N179" s="233">
        <v>0</v>
      </c>
      <c r="R179" s="255">
        <v>1708773.29</v>
      </c>
      <c r="U179" s="230">
        <v>727515.32</v>
      </c>
      <c r="V179" s="230">
        <v>113000</v>
      </c>
      <c r="X179" s="230">
        <v>585340</v>
      </c>
      <c r="Z179" s="231">
        <v>797230</v>
      </c>
      <c r="AC179" s="231">
        <v>267486.09999999998</v>
      </c>
      <c r="AD179" s="231">
        <v>82136.289999999994</v>
      </c>
      <c r="AG179" s="77">
        <f t="shared" si="13"/>
        <v>973856.64999999991</v>
      </c>
      <c r="AH179" s="31">
        <f t="shared" si="14"/>
        <v>0</v>
      </c>
      <c r="AI179" s="21">
        <f t="shared" si="15"/>
        <v>973856.64999999991</v>
      </c>
      <c r="AJ179" s="15">
        <f t="shared" si="16"/>
        <v>1425855.3199999998</v>
      </c>
      <c r="AK179" s="16">
        <f t="shared" si="17"/>
        <v>1146852.3900000001</v>
      </c>
      <c r="AL179" s="26">
        <f t="shared" si="18"/>
        <v>279002.9299999997</v>
      </c>
    </row>
    <row r="180" spans="1:38" x14ac:dyDescent="0.2">
      <c r="A180" s="1" t="s">
        <v>525</v>
      </c>
      <c r="B180" s="1" t="s">
        <v>526</v>
      </c>
      <c r="C180" s="67">
        <v>3183</v>
      </c>
      <c r="D180" s="68" t="s">
        <v>1254</v>
      </c>
      <c r="E180" s="255" t="s">
        <v>1811</v>
      </c>
      <c r="F180" s="229">
        <v>729113.9</v>
      </c>
      <c r="G180" s="229">
        <v>0</v>
      </c>
      <c r="H180" s="229">
        <v>25214.21</v>
      </c>
      <c r="I180" s="255">
        <v>26583.57</v>
      </c>
      <c r="J180" s="255">
        <v>59064.01</v>
      </c>
      <c r="N180" s="233">
        <v>519.91999999999996</v>
      </c>
      <c r="Q180" s="255">
        <v>-4</v>
      </c>
      <c r="R180" s="255">
        <v>1572242.02</v>
      </c>
      <c r="U180" s="230">
        <v>868215.83</v>
      </c>
      <c r="V180" s="230">
        <v>208913</v>
      </c>
      <c r="W180" s="230">
        <v>1151.17</v>
      </c>
      <c r="X180" s="230">
        <v>591510</v>
      </c>
      <c r="Z180" s="231">
        <v>903110</v>
      </c>
      <c r="AC180" s="231">
        <v>333369.14</v>
      </c>
      <c r="AD180" s="231">
        <v>31273.200000000001</v>
      </c>
      <c r="AG180" s="77">
        <f t="shared" si="13"/>
        <v>754328.11</v>
      </c>
      <c r="AH180" s="31">
        <f t="shared" si="14"/>
        <v>519.91999999999996</v>
      </c>
      <c r="AI180" s="21">
        <f t="shared" si="15"/>
        <v>753808.19</v>
      </c>
      <c r="AJ180" s="15">
        <f t="shared" si="16"/>
        <v>1669790</v>
      </c>
      <c r="AK180" s="16">
        <f t="shared" si="17"/>
        <v>1267752.3400000001</v>
      </c>
      <c r="AL180" s="26">
        <f t="shared" si="18"/>
        <v>402037.65999999992</v>
      </c>
    </row>
    <row r="181" spans="1:38" x14ac:dyDescent="0.2">
      <c r="A181" s="1" t="s">
        <v>525</v>
      </c>
      <c r="B181" s="1" t="s">
        <v>526</v>
      </c>
      <c r="C181" s="67">
        <v>3642</v>
      </c>
      <c r="D181" s="68" t="s">
        <v>1255</v>
      </c>
      <c r="E181" s="255" t="s">
        <v>1812</v>
      </c>
      <c r="F181" s="229">
        <v>720487.82</v>
      </c>
      <c r="G181" s="229">
        <v>0</v>
      </c>
      <c r="H181" s="229">
        <v>16664.599999999999</v>
      </c>
      <c r="I181" s="255">
        <v>92778.44</v>
      </c>
      <c r="J181" s="255">
        <v>127835.24</v>
      </c>
      <c r="N181" s="233">
        <v>282.48</v>
      </c>
      <c r="R181" s="255">
        <v>1286359.3700000001</v>
      </c>
      <c r="U181" s="230">
        <v>1261415.97</v>
      </c>
      <c r="V181" s="230">
        <v>55540</v>
      </c>
      <c r="W181" s="230">
        <v>280.5</v>
      </c>
      <c r="X181" s="230">
        <v>640719</v>
      </c>
      <c r="Z181" s="231">
        <v>1030479</v>
      </c>
      <c r="AC181" s="231">
        <v>353762.33</v>
      </c>
      <c r="AD181" s="231">
        <v>42985.16</v>
      </c>
      <c r="AG181" s="77">
        <f t="shared" si="13"/>
        <v>737152.41999999993</v>
      </c>
      <c r="AH181" s="31">
        <f t="shared" si="14"/>
        <v>282.48</v>
      </c>
      <c r="AI181" s="21">
        <f t="shared" si="15"/>
        <v>736869.94</v>
      </c>
      <c r="AJ181" s="15">
        <f t="shared" si="16"/>
        <v>1957955.47</v>
      </c>
      <c r="AK181" s="16">
        <f t="shared" si="17"/>
        <v>1427226.49</v>
      </c>
      <c r="AL181" s="26">
        <f t="shared" si="18"/>
        <v>530728.98</v>
      </c>
    </row>
    <row r="182" spans="1:38" x14ac:dyDescent="0.2">
      <c r="A182" s="1" t="s">
        <v>529</v>
      </c>
      <c r="B182" s="1" t="s">
        <v>531</v>
      </c>
      <c r="C182" s="67">
        <v>3093</v>
      </c>
      <c r="D182" s="68" t="s">
        <v>1256</v>
      </c>
      <c r="E182" s="255" t="s">
        <v>1813</v>
      </c>
      <c r="F182" s="229">
        <v>519422.3</v>
      </c>
      <c r="G182" s="229">
        <v>21454.880000000001</v>
      </c>
      <c r="H182" s="229">
        <v>58862.09</v>
      </c>
      <c r="I182" s="255">
        <v>241998.29</v>
      </c>
      <c r="J182" s="255">
        <v>83459.72</v>
      </c>
      <c r="K182" s="233">
        <v>68429.47</v>
      </c>
      <c r="L182" s="233">
        <v>8575.43</v>
      </c>
      <c r="M182" s="233">
        <v>1107</v>
      </c>
      <c r="R182" s="255">
        <v>1621669.25</v>
      </c>
      <c r="U182" s="230">
        <v>518086.66</v>
      </c>
      <c r="W182" s="230">
        <v>1057.18</v>
      </c>
      <c r="X182" s="230">
        <v>257140</v>
      </c>
      <c r="Y182" s="230">
        <v>106695.8</v>
      </c>
      <c r="Z182" s="231">
        <v>616936.5</v>
      </c>
      <c r="AC182" s="231">
        <v>162076.42000000001</v>
      </c>
      <c r="AD182" s="231">
        <v>33569.870000000003</v>
      </c>
      <c r="AG182" s="77">
        <f t="shared" si="13"/>
        <v>599739.2699999999</v>
      </c>
      <c r="AH182" s="31">
        <f t="shared" si="14"/>
        <v>78111.899999999994</v>
      </c>
      <c r="AI182" s="21">
        <f t="shared" si="15"/>
        <v>521627.36999999988</v>
      </c>
      <c r="AJ182" s="15">
        <f t="shared" si="16"/>
        <v>882979.64</v>
      </c>
      <c r="AK182" s="16">
        <f t="shared" si="17"/>
        <v>812582.79</v>
      </c>
      <c r="AL182" s="26">
        <f t="shared" si="18"/>
        <v>70396.849999999977</v>
      </c>
    </row>
    <row r="183" spans="1:38" x14ac:dyDescent="0.2">
      <c r="A183" s="1" t="s">
        <v>529</v>
      </c>
      <c r="B183" s="1" t="s">
        <v>531</v>
      </c>
      <c r="C183" s="67">
        <v>2775</v>
      </c>
      <c r="D183" s="68" t="s">
        <v>1257</v>
      </c>
      <c r="E183" s="255" t="s">
        <v>1814</v>
      </c>
      <c r="F183" s="229">
        <v>189465.27</v>
      </c>
      <c r="G183" s="229">
        <v>0</v>
      </c>
      <c r="H183" s="229">
        <v>69016.7</v>
      </c>
      <c r="I183" s="255">
        <v>315863.84999999998</v>
      </c>
      <c r="J183" s="255">
        <v>215527.19</v>
      </c>
      <c r="K183" s="233">
        <v>32685</v>
      </c>
      <c r="R183" s="255">
        <v>2143817.25</v>
      </c>
      <c r="U183" s="230">
        <v>608263.12</v>
      </c>
      <c r="W183" s="230">
        <v>386.7</v>
      </c>
      <c r="X183" s="230">
        <v>735380</v>
      </c>
      <c r="Y183" s="230">
        <v>110607.08</v>
      </c>
      <c r="Z183" s="231">
        <v>949690</v>
      </c>
      <c r="AC183" s="231">
        <v>375721.85</v>
      </c>
      <c r="AD183" s="231">
        <v>65848.23</v>
      </c>
      <c r="AG183" s="77">
        <f t="shared" si="13"/>
        <v>258481.96999999997</v>
      </c>
      <c r="AH183" s="31">
        <f t="shared" si="14"/>
        <v>32685</v>
      </c>
      <c r="AI183" s="21">
        <f t="shared" si="15"/>
        <v>225796.96999999997</v>
      </c>
      <c r="AJ183" s="15">
        <f t="shared" si="16"/>
        <v>1454636.9</v>
      </c>
      <c r="AK183" s="16">
        <f t="shared" si="17"/>
        <v>1391260.08</v>
      </c>
      <c r="AL183" s="26">
        <f t="shared" si="18"/>
        <v>63376.819999999832</v>
      </c>
    </row>
    <row r="184" spans="1:38" x14ac:dyDescent="0.2">
      <c r="A184" s="1" t="s">
        <v>529</v>
      </c>
      <c r="B184" s="1" t="s">
        <v>531</v>
      </c>
      <c r="C184" s="67">
        <v>2224</v>
      </c>
      <c r="D184" s="68" t="s">
        <v>1258</v>
      </c>
      <c r="E184" s="255" t="s">
        <v>1815</v>
      </c>
      <c r="F184" s="229">
        <v>535302.79</v>
      </c>
      <c r="G184" s="229">
        <v>51678</v>
      </c>
      <c r="H184" s="229">
        <v>24482.48</v>
      </c>
      <c r="I184" s="255">
        <v>2291579.81</v>
      </c>
      <c r="J184" s="255">
        <v>170074.19</v>
      </c>
      <c r="K184" s="233">
        <v>16525</v>
      </c>
      <c r="R184" s="255">
        <v>309335.96999999997</v>
      </c>
      <c r="U184" s="230">
        <v>407413.88</v>
      </c>
      <c r="W184" s="230">
        <v>972.22</v>
      </c>
      <c r="X184" s="230">
        <v>549780</v>
      </c>
      <c r="Y184" s="230">
        <v>70412.06</v>
      </c>
      <c r="Z184" s="231">
        <v>692320</v>
      </c>
      <c r="AC184" s="231">
        <v>202901.6</v>
      </c>
      <c r="AD184" s="231">
        <v>88998.97</v>
      </c>
      <c r="AG184" s="77">
        <f t="shared" si="13"/>
        <v>611463.27</v>
      </c>
      <c r="AH184" s="31">
        <f t="shared" si="14"/>
        <v>16525</v>
      </c>
      <c r="AI184" s="21">
        <f t="shared" si="15"/>
        <v>594938.27</v>
      </c>
      <c r="AJ184" s="15">
        <f t="shared" si="16"/>
        <v>1028578.1599999999</v>
      </c>
      <c r="AK184" s="16">
        <f t="shared" si="17"/>
        <v>984220.57</v>
      </c>
      <c r="AL184" s="26">
        <f t="shared" si="18"/>
        <v>44357.589999999967</v>
      </c>
    </row>
    <row r="185" spans="1:38" x14ac:dyDescent="0.2">
      <c r="A185" s="1" t="s">
        <v>529</v>
      </c>
      <c r="B185" s="1" t="s">
        <v>531</v>
      </c>
      <c r="C185" s="67">
        <v>2037</v>
      </c>
      <c r="D185" s="68" t="s">
        <v>1259</v>
      </c>
      <c r="E185" s="255" t="s">
        <v>1816</v>
      </c>
      <c r="F185" s="229">
        <v>174356.35</v>
      </c>
      <c r="G185" s="229">
        <v>31487.41</v>
      </c>
      <c r="H185" s="229">
        <v>37264.71</v>
      </c>
      <c r="I185" s="255">
        <v>95569.89</v>
      </c>
      <c r="J185" s="255">
        <v>57532.88</v>
      </c>
      <c r="K185" s="233">
        <v>12300</v>
      </c>
      <c r="L185" s="233">
        <v>71737</v>
      </c>
      <c r="N185" s="233">
        <v>290</v>
      </c>
      <c r="R185" s="255">
        <v>1558084.6</v>
      </c>
      <c r="U185" s="230">
        <v>459918.67</v>
      </c>
      <c r="W185" s="230">
        <v>376.07</v>
      </c>
      <c r="X185" s="230">
        <v>449850</v>
      </c>
      <c r="Y185" s="230">
        <v>54056.38</v>
      </c>
      <c r="Z185" s="231">
        <v>717630</v>
      </c>
      <c r="AC185" s="231">
        <v>225097.2</v>
      </c>
      <c r="AD185" s="231">
        <v>23925.06</v>
      </c>
      <c r="AG185" s="77">
        <f t="shared" si="13"/>
        <v>243108.47</v>
      </c>
      <c r="AH185" s="31">
        <f t="shared" si="14"/>
        <v>84327</v>
      </c>
      <c r="AI185" s="21">
        <f t="shared" si="15"/>
        <v>158781.47</v>
      </c>
      <c r="AJ185" s="15">
        <f t="shared" si="16"/>
        <v>964201.12</v>
      </c>
      <c r="AK185" s="16">
        <f t="shared" si="17"/>
        <v>966652.26</v>
      </c>
      <c r="AL185" s="26">
        <f t="shared" si="18"/>
        <v>-2451.140000000014</v>
      </c>
    </row>
    <row r="186" spans="1:38" x14ac:dyDescent="0.2">
      <c r="A186" s="1" t="s">
        <v>529</v>
      </c>
      <c r="B186" s="1" t="s">
        <v>531</v>
      </c>
      <c r="C186" s="67">
        <v>3571</v>
      </c>
      <c r="D186" s="68" t="s">
        <v>1260</v>
      </c>
      <c r="E186" s="255" t="s">
        <v>1817</v>
      </c>
      <c r="F186" s="229">
        <v>398865.4</v>
      </c>
      <c r="G186" s="229">
        <v>8434.15</v>
      </c>
      <c r="H186" s="229">
        <v>24076.62</v>
      </c>
      <c r="I186" s="255">
        <v>385421.07</v>
      </c>
      <c r="J186" s="255">
        <v>190950.97</v>
      </c>
      <c r="K186" s="233">
        <v>300</v>
      </c>
      <c r="Q186" s="255">
        <v>-5507.15</v>
      </c>
      <c r="R186" s="255">
        <v>1939631.19</v>
      </c>
      <c r="U186" s="230">
        <v>786507.82</v>
      </c>
      <c r="W186" s="230">
        <v>780.27</v>
      </c>
      <c r="X186" s="230">
        <v>588060</v>
      </c>
      <c r="Y186" s="230">
        <v>181256.58</v>
      </c>
      <c r="Z186" s="231">
        <v>1045562</v>
      </c>
      <c r="AC186" s="231">
        <v>365098.17</v>
      </c>
      <c r="AD186" s="231">
        <v>62495.67</v>
      </c>
      <c r="AG186" s="77">
        <f t="shared" si="13"/>
        <v>431376.17000000004</v>
      </c>
      <c r="AH186" s="31">
        <f t="shared" si="14"/>
        <v>300</v>
      </c>
      <c r="AI186" s="21">
        <f t="shared" si="15"/>
        <v>431076.17000000004</v>
      </c>
      <c r="AJ186" s="15">
        <f t="shared" si="16"/>
        <v>1556604.67</v>
      </c>
      <c r="AK186" s="16">
        <f t="shared" si="17"/>
        <v>1473155.8399999999</v>
      </c>
      <c r="AL186" s="26">
        <f t="shared" si="18"/>
        <v>83448.830000000075</v>
      </c>
    </row>
    <row r="187" spans="1:38" x14ac:dyDescent="0.2">
      <c r="A187" s="1" t="s">
        <v>529</v>
      </c>
      <c r="B187" s="1" t="s">
        <v>531</v>
      </c>
      <c r="C187" s="67">
        <v>6793</v>
      </c>
      <c r="D187" s="68" t="s">
        <v>1261</v>
      </c>
      <c r="E187" s="255" t="s">
        <v>1818</v>
      </c>
      <c r="F187" s="229">
        <v>722061.99</v>
      </c>
      <c r="G187" s="229">
        <v>51155.35</v>
      </c>
      <c r="H187" s="229">
        <v>105715.01</v>
      </c>
      <c r="I187" s="255">
        <v>118717.68</v>
      </c>
      <c r="J187" s="255">
        <v>65204.72</v>
      </c>
      <c r="K187" s="233">
        <v>18250</v>
      </c>
      <c r="L187" s="233">
        <v>6142.5</v>
      </c>
      <c r="Q187" s="255">
        <v>-10487.98</v>
      </c>
      <c r="R187" s="255">
        <v>2258666.42</v>
      </c>
      <c r="U187" s="230">
        <v>891084.23</v>
      </c>
      <c r="W187" s="230">
        <v>1341.91</v>
      </c>
      <c r="X187" s="230">
        <v>2556730</v>
      </c>
      <c r="Y187" s="230">
        <v>187983.51</v>
      </c>
      <c r="Z187" s="231">
        <v>2980224</v>
      </c>
      <c r="AC187" s="231">
        <v>515786.57</v>
      </c>
      <c r="AD187" s="231">
        <v>49694.96</v>
      </c>
      <c r="AG187" s="77">
        <f t="shared" si="13"/>
        <v>878932.35</v>
      </c>
      <c r="AH187" s="31">
        <f t="shared" si="14"/>
        <v>24392.5</v>
      </c>
      <c r="AI187" s="21">
        <f t="shared" si="15"/>
        <v>854539.85</v>
      </c>
      <c r="AJ187" s="15">
        <f t="shared" si="16"/>
        <v>3637139.6500000004</v>
      </c>
      <c r="AK187" s="16">
        <f t="shared" si="17"/>
        <v>3545705.53</v>
      </c>
      <c r="AL187" s="26">
        <f t="shared" si="18"/>
        <v>91434.120000000577</v>
      </c>
    </row>
    <row r="188" spans="1:38" x14ac:dyDescent="0.2">
      <c r="A188" s="1" t="s">
        <v>529</v>
      </c>
      <c r="B188" s="1" t="s">
        <v>531</v>
      </c>
      <c r="C188" s="67">
        <v>1011</v>
      </c>
      <c r="D188" s="68" t="s">
        <v>1262</v>
      </c>
      <c r="E188" s="255" t="s">
        <v>1819</v>
      </c>
      <c r="F188" s="229">
        <v>164913.91</v>
      </c>
      <c r="G188" s="229">
        <v>37880.46</v>
      </c>
      <c r="H188" s="229">
        <v>49557.32</v>
      </c>
      <c r="I188" s="255">
        <v>-49685.16</v>
      </c>
      <c r="J188" s="255">
        <v>610909.52</v>
      </c>
      <c r="K188" s="233">
        <v>20622</v>
      </c>
      <c r="L188" s="233">
        <v>35720</v>
      </c>
      <c r="R188" s="255">
        <v>3335566.08</v>
      </c>
      <c r="U188" s="230">
        <v>354856.14</v>
      </c>
      <c r="W188" s="230">
        <v>319.82</v>
      </c>
      <c r="X188" s="230">
        <v>395940</v>
      </c>
      <c r="Y188" s="230">
        <v>30153.26</v>
      </c>
      <c r="Z188" s="231">
        <v>525475</v>
      </c>
      <c r="AC188" s="231">
        <v>194170.56</v>
      </c>
      <c r="AD188" s="231">
        <v>88782.32</v>
      </c>
      <c r="AG188" s="77">
        <f t="shared" si="13"/>
        <v>252351.69</v>
      </c>
      <c r="AH188" s="31">
        <f t="shared" si="14"/>
        <v>56342</v>
      </c>
      <c r="AI188" s="21">
        <f t="shared" si="15"/>
        <v>196009.69</v>
      </c>
      <c r="AJ188" s="15">
        <f t="shared" si="16"/>
        <v>781269.22</v>
      </c>
      <c r="AK188" s="16">
        <f t="shared" si="17"/>
        <v>808427.88000000012</v>
      </c>
      <c r="AL188" s="26">
        <f t="shared" si="18"/>
        <v>-27158.660000000149</v>
      </c>
    </row>
    <row r="189" spans="1:38" x14ac:dyDescent="0.2">
      <c r="A189" s="1" t="s">
        <v>529</v>
      </c>
      <c r="B189" s="1" t="s">
        <v>531</v>
      </c>
      <c r="C189" s="67">
        <v>3164</v>
      </c>
      <c r="D189" s="68" t="s">
        <v>1263</v>
      </c>
      <c r="E189" s="255" t="s">
        <v>1820</v>
      </c>
      <c r="F189" s="229">
        <v>528097.5</v>
      </c>
      <c r="G189" s="229">
        <v>0</v>
      </c>
      <c r="H189" s="229">
        <v>27753.77</v>
      </c>
      <c r="I189" s="255">
        <v>230491.2</v>
      </c>
      <c r="J189" s="255">
        <v>48473.91</v>
      </c>
      <c r="K189" s="233">
        <v>19670.77</v>
      </c>
      <c r="L189" s="233">
        <v>64329.75</v>
      </c>
      <c r="R189" s="255">
        <v>1980732.96</v>
      </c>
      <c r="U189" s="230">
        <v>755198.47</v>
      </c>
      <c r="V189" s="230">
        <v>32650</v>
      </c>
      <c r="W189" s="230">
        <v>1056.6400000000001</v>
      </c>
      <c r="X189" s="230">
        <v>471800</v>
      </c>
      <c r="Y189" s="230">
        <v>167681.46</v>
      </c>
      <c r="Z189" s="231">
        <v>951544</v>
      </c>
      <c r="AC189" s="231">
        <v>318186.59999999998</v>
      </c>
      <c r="AD189" s="231">
        <v>79335.67</v>
      </c>
      <c r="AG189" s="77">
        <f t="shared" si="13"/>
        <v>555851.27</v>
      </c>
      <c r="AH189" s="31">
        <f t="shared" si="14"/>
        <v>84000.52</v>
      </c>
      <c r="AI189" s="21">
        <f t="shared" si="15"/>
        <v>471850.75</v>
      </c>
      <c r="AJ189" s="15">
        <f t="shared" si="16"/>
        <v>1428386.5699999998</v>
      </c>
      <c r="AK189" s="16">
        <f t="shared" si="17"/>
        <v>1349066.27</v>
      </c>
      <c r="AL189" s="26">
        <f t="shared" si="18"/>
        <v>79320.299999999814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"/>
  <sheetViews>
    <sheetView topLeftCell="AC1" zoomScale="78" zoomScaleNormal="78" workbookViewId="0">
      <selection activeCell="AF1" sqref="A1:AF1048576"/>
    </sheetView>
  </sheetViews>
  <sheetFormatPr defaultColWidth="33.125" defaultRowHeight="14.25" x14ac:dyDescent="0.2"/>
  <cols>
    <col min="1" max="1" width="33.125" style="252"/>
    <col min="2" max="5" width="33.125" style="90"/>
    <col min="6" max="8" width="33.125" style="252"/>
    <col min="9" max="9" width="33.125" style="251"/>
    <col min="10" max="12" width="33.125" style="245"/>
    <col min="13" max="13" width="33.125" style="232"/>
    <col min="14" max="17" width="33.125" style="252"/>
    <col min="18" max="24" width="33.125" style="74"/>
    <col min="25" max="32" width="33.125" style="91"/>
    <col min="33" max="16384" width="33.125" style="252"/>
  </cols>
  <sheetData>
    <row r="1" spans="1:33" x14ac:dyDescent="0.2">
      <c r="A1" s="251" t="s">
        <v>1433</v>
      </c>
      <c r="B1" s="244" t="s">
        <v>1434</v>
      </c>
      <c r="C1" s="244" t="s">
        <v>1435</v>
      </c>
      <c r="D1" s="244" t="s">
        <v>1436</v>
      </c>
      <c r="E1" s="244" t="s">
        <v>1437</v>
      </c>
      <c r="F1" s="251" t="s">
        <v>1438</v>
      </c>
      <c r="G1" s="251" t="s">
        <v>1439</v>
      </c>
      <c r="H1" s="251" t="s">
        <v>1440</v>
      </c>
      <c r="I1" s="251" t="s">
        <v>1441</v>
      </c>
      <c r="J1" s="245" t="s">
        <v>1442</v>
      </c>
      <c r="K1" s="245" t="s">
        <v>1443</v>
      </c>
      <c r="L1" s="245" t="s">
        <v>1444</v>
      </c>
      <c r="M1" s="245" t="s">
        <v>1445</v>
      </c>
      <c r="N1" s="251" t="s">
        <v>1446</v>
      </c>
      <c r="O1" s="251" t="s">
        <v>1447</v>
      </c>
      <c r="P1" s="251" t="s">
        <v>1448</v>
      </c>
      <c r="Q1" s="251" t="s">
        <v>1449</v>
      </c>
      <c r="R1" s="40" t="s">
        <v>1450</v>
      </c>
      <c r="S1" s="40" t="s">
        <v>1451</v>
      </c>
      <c r="T1" s="40" t="s">
        <v>1452</v>
      </c>
      <c r="U1" s="40" t="s">
        <v>1453</v>
      </c>
      <c r="V1" s="40" t="s">
        <v>1454</v>
      </c>
      <c r="W1" s="40" t="s">
        <v>1455</v>
      </c>
      <c r="X1" s="40" t="s">
        <v>1456</v>
      </c>
      <c r="Y1" s="246" t="s">
        <v>1457</v>
      </c>
      <c r="Z1" s="246" t="s">
        <v>1458</v>
      </c>
      <c r="AA1" s="246" t="s">
        <v>1459</v>
      </c>
      <c r="AB1" s="246" t="s">
        <v>1460</v>
      </c>
      <c r="AC1" s="246" t="s">
        <v>1461</v>
      </c>
      <c r="AD1" s="246" t="s">
        <v>1462</v>
      </c>
      <c r="AE1" s="246" t="s">
        <v>1463</v>
      </c>
      <c r="AF1" s="246" t="s">
        <v>1464</v>
      </c>
      <c r="AG1" s="251"/>
    </row>
    <row r="2" spans="1:33" x14ac:dyDescent="0.2">
      <c r="A2" s="251" t="s">
        <v>1465</v>
      </c>
      <c r="B2" s="244" t="s">
        <v>1466</v>
      </c>
      <c r="C2" s="244" t="s">
        <v>1467</v>
      </c>
      <c r="D2" s="244" t="s">
        <v>1468</v>
      </c>
      <c r="E2" s="244" t="s">
        <v>1469</v>
      </c>
      <c r="F2" s="251" t="s">
        <v>1470</v>
      </c>
      <c r="G2" s="251" t="s">
        <v>1471</v>
      </c>
      <c r="H2" s="251" t="s">
        <v>1472</v>
      </c>
      <c r="I2" s="251" t="s">
        <v>1473</v>
      </c>
      <c r="J2" s="245" t="s">
        <v>1474</v>
      </c>
      <c r="K2" s="245" t="s">
        <v>1475</v>
      </c>
      <c r="L2" s="245" t="s">
        <v>1476</v>
      </c>
      <c r="M2" s="245" t="s">
        <v>1477</v>
      </c>
      <c r="N2" s="251" t="s">
        <v>1478</v>
      </c>
      <c r="O2" s="251" t="s">
        <v>1479</v>
      </c>
      <c r="P2" s="251" t="s">
        <v>1480</v>
      </c>
      <c r="Q2" s="251" t="s">
        <v>1481</v>
      </c>
      <c r="R2" s="40" t="s">
        <v>1482</v>
      </c>
      <c r="S2" s="40" t="s">
        <v>1483</v>
      </c>
      <c r="T2" s="40" t="s">
        <v>1484</v>
      </c>
      <c r="U2" s="40" t="s">
        <v>1485</v>
      </c>
      <c r="V2" s="40" t="s">
        <v>1486</v>
      </c>
      <c r="W2" s="40" t="s">
        <v>1487</v>
      </c>
      <c r="X2" s="40" t="s">
        <v>1488</v>
      </c>
      <c r="Y2" s="246" t="s">
        <v>1489</v>
      </c>
      <c r="Z2" s="246" t="s">
        <v>1490</v>
      </c>
      <c r="AA2" s="246" t="s">
        <v>1491</v>
      </c>
      <c r="AB2" s="246" t="s">
        <v>1492</v>
      </c>
      <c r="AC2" s="246" t="s">
        <v>1493</v>
      </c>
      <c r="AD2" s="246" t="s">
        <v>1494</v>
      </c>
      <c r="AE2" s="246" t="s">
        <v>1495</v>
      </c>
      <c r="AF2" s="246" t="s">
        <v>1496</v>
      </c>
      <c r="AG2" s="251"/>
    </row>
    <row r="3" spans="1:33" x14ac:dyDescent="0.2">
      <c r="A3" s="251" t="s">
        <v>1497</v>
      </c>
      <c r="B3" s="244">
        <v>52544406.890000001</v>
      </c>
      <c r="C3" s="244">
        <v>851568.69</v>
      </c>
      <c r="D3" s="244">
        <v>18822265.260000002</v>
      </c>
      <c r="E3" s="244">
        <v>13288</v>
      </c>
      <c r="F3" s="251">
        <v>108985236.33</v>
      </c>
      <c r="G3" s="251">
        <v>31728588.73</v>
      </c>
      <c r="H3" s="251">
        <v>1603.48</v>
      </c>
      <c r="I3" s="251">
        <v>194900</v>
      </c>
      <c r="J3" s="245">
        <v>580700</v>
      </c>
      <c r="K3" s="245">
        <v>3930562.35</v>
      </c>
      <c r="L3" s="245">
        <v>3043606.49</v>
      </c>
      <c r="M3" s="245">
        <v>814241.86</v>
      </c>
      <c r="N3" s="251">
        <v>694586</v>
      </c>
      <c r="O3" s="251">
        <v>-2904863.25</v>
      </c>
      <c r="P3" s="251">
        <v>-8653697.6300000008</v>
      </c>
      <c r="Q3" s="251">
        <v>280655676.07999998</v>
      </c>
      <c r="R3" s="40">
        <v>4236.87</v>
      </c>
      <c r="S3" s="40">
        <v>27510</v>
      </c>
      <c r="T3" s="40">
        <v>64936621.359999999</v>
      </c>
      <c r="U3" s="40">
        <v>3777911.07</v>
      </c>
      <c r="V3" s="40">
        <v>76841.8</v>
      </c>
      <c r="W3" s="40">
        <v>85322455.590000004</v>
      </c>
      <c r="X3" s="40">
        <v>7520260.79</v>
      </c>
      <c r="Y3" s="246">
        <v>106354011.73</v>
      </c>
      <c r="Z3" s="246">
        <v>71526</v>
      </c>
      <c r="AA3" s="246">
        <v>314040</v>
      </c>
      <c r="AB3" s="246">
        <v>38680858.159999996</v>
      </c>
      <c r="AC3" s="246">
        <v>14311603.039999999</v>
      </c>
      <c r="AD3" s="246">
        <v>20000</v>
      </c>
      <c r="AE3" s="246">
        <v>423.45</v>
      </c>
      <c r="AF3" s="246">
        <v>93420.91</v>
      </c>
      <c r="AG3" s="251"/>
    </row>
    <row r="4" spans="1:33" x14ac:dyDescent="0.2">
      <c r="A4" s="251" t="s">
        <v>1498</v>
      </c>
      <c r="B4" s="244">
        <v>366415.09</v>
      </c>
      <c r="C4" s="244">
        <v>29512.95</v>
      </c>
      <c r="D4" s="244">
        <v>272824.8</v>
      </c>
      <c r="E4" s="244"/>
      <c r="F4" s="251">
        <v>254534.73</v>
      </c>
      <c r="G4" s="251">
        <v>163697.81</v>
      </c>
      <c r="H4" s="251"/>
      <c r="K4" s="245">
        <v>15601</v>
      </c>
      <c r="M4" s="245"/>
      <c r="N4" s="251">
        <v>25000</v>
      </c>
      <c r="O4" s="251"/>
      <c r="P4" s="251"/>
      <c r="Q4" s="251">
        <v>2193223.69</v>
      </c>
      <c r="R4" s="40"/>
      <c r="S4" s="40"/>
      <c r="T4" s="40">
        <v>531871.38</v>
      </c>
      <c r="U4" s="40"/>
      <c r="V4" s="40">
        <v>426.98</v>
      </c>
      <c r="W4" s="40">
        <v>682740</v>
      </c>
      <c r="X4" s="40"/>
      <c r="Y4" s="246">
        <v>746529</v>
      </c>
      <c r="Z4" s="246"/>
      <c r="AA4" s="246"/>
      <c r="AB4" s="246">
        <v>148425.41</v>
      </c>
      <c r="AC4" s="246">
        <v>213476.14</v>
      </c>
      <c r="AD4" s="246"/>
      <c r="AE4" s="246"/>
      <c r="AF4" s="246"/>
      <c r="AG4" s="251"/>
    </row>
    <row r="5" spans="1:33" x14ac:dyDescent="0.2">
      <c r="A5" s="251" t="s">
        <v>1499</v>
      </c>
      <c r="B5" s="244">
        <v>604587.5</v>
      </c>
      <c r="C5" s="244">
        <v>0</v>
      </c>
      <c r="D5" s="244">
        <v>86406</v>
      </c>
      <c r="E5" s="244"/>
      <c r="F5" s="251">
        <v>879419.87</v>
      </c>
      <c r="G5" s="251">
        <v>546456.16</v>
      </c>
      <c r="H5" s="251"/>
      <c r="K5" s="245">
        <v>8403</v>
      </c>
      <c r="M5" s="245"/>
      <c r="N5" s="251">
        <v>72000</v>
      </c>
      <c r="O5" s="251"/>
      <c r="P5" s="251"/>
      <c r="Q5" s="251">
        <v>1265427.9099999999</v>
      </c>
      <c r="R5" s="40"/>
      <c r="S5" s="40"/>
      <c r="T5" s="40">
        <v>714556.03</v>
      </c>
      <c r="U5" s="40"/>
      <c r="V5" s="40">
        <v>1044.33</v>
      </c>
      <c r="W5" s="40">
        <v>854620</v>
      </c>
      <c r="X5" s="40"/>
      <c r="Y5" s="246">
        <v>1022295</v>
      </c>
      <c r="Z5" s="246"/>
      <c r="AA5" s="246"/>
      <c r="AB5" s="246">
        <v>314051.15000000002</v>
      </c>
      <c r="AC5" s="246">
        <v>2514.9899999999998</v>
      </c>
      <c r="AD5" s="246"/>
      <c r="AE5" s="246"/>
      <c r="AF5" s="246">
        <v>480</v>
      </c>
      <c r="AG5" s="251"/>
    </row>
    <row r="6" spans="1:33" x14ac:dyDescent="0.2">
      <c r="A6" s="251" t="s">
        <v>1500</v>
      </c>
      <c r="B6" s="244">
        <v>292001.69</v>
      </c>
      <c r="C6" s="244">
        <v>0</v>
      </c>
      <c r="D6" s="244">
        <v>178918.06</v>
      </c>
      <c r="E6" s="244"/>
      <c r="F6" s="251">
        <v>1022605.82</v>
      </c>
      <c r="G6" s="251">
        <v>800118.19</v>
      </c>
      <c r="H6" s="251"/>
      <c r="K6" s="245">
        <v>12540</v>
      </c>
      <c r="M6" s="245">
        <v>5.91</v>
      </c>
      <c r="N6" s="251">
        <v>42000</v>
      </c>
      <c r="O6" s="251"/>
      <c r="P6" s="251">
        <v>629200</v>
      </c>
      <c r="Q6" s="251">
        <v>3482828.65</v>
      </c>
      <c r="R6" s="40"/>
      <c r="S6" s="40"/>
      <c r="T6" s="40">
        <v>449136.99</v>
      </c>
      <c r="U6" s="40"/>
      <c r="V6" s="40">
        <v>707.5</v>
      </c>
      <c r="W6" s="40">
        <v>779260</v>
      </c>
      <c r="X6" s="40">
        <v>174785</v>
      </c>
      <c r="Y6" s="246">
        <v>927509</v>
      </c>
      <c r="Z6" s="246"/>
      <c r="AA6" s="246"/>
      <c r="AB6" s="246">
        <v>360282.57</v>
      </c>
      <c r="AC6" s="246">
        <v>130600.32000000001</v>
      </c>
      <c r="AD6" s="246"/>
      <c r="AE6" s="246"/>
      <c r="AF6" s="246"/>
      <c r="AG6" s="251"/>
    </row>
    <row r="7" spans="1:33" x14ac:dyDescent="0.2">
      <c r="A7" s="251" t="s">
        <v>1501</v>
      </c>
      <c r="B7" s="244">
        <v>248594.89</v>
      </c>
      <c r="C7" s="244">
        <v>0</v>
      </c>
      <c r="D7" s="244">
        <v>136941</v>
      </c>
      <c r="E7" s="244"/>
      <c r="F7" s="251">
        <v>522327.86</v>
      </c>
      <c r="G7" s="251">
        <v>393758.22</v>
      </c>
      <c r="H7" s="251"/>
      <c r="K7" s="245">
        <v>157276.63</v>
      </c>
      <c r="M7" s="245"/>
      <c r="N7" s="251"/>
      <c r="O7" s="251"/>
      <c r="P7" s="251"/>
      <c r="Q7" s="251">
        <v>3940312</v>
      </c>
      <c r="R7" s="40"/>
      <c r="S7" s="40"/>
      <c r="T7" s="40">
        <v>649497.85</v>
      </c>
      <c r="U7" s="40"/>
      <c r="V7" s="40">
        <v>330.08</v>
      </c>
      <c r="W7" s="40">
        <v>515220</v>
      </c>
      <c r="X7" s="40"/>
      <c r="Y7" s="246">
        <v>670880</v>
      </c>
      <c r="Z7" s="246"/>
      <c r="AA7" s="246"/>
      <c r="AB7" s="246">
        <v>287598.78999999998</v>
      </c>
      <c r="AC7" s="246">
        <v>164983.25</v>
      </c>
      <c r="AD7" s="246"/>
      <c r="AE7" s="246"/>
      <c r="AF7" s="246"/>
      <c r="AG7" s="251"/>
    </row>
    <row r="8" spans="1:33" x14ac:dyDescent="0.2">
      <c r="A8" s="251" t="s">
        <v>1502</v>
      </c>
      <c r="B8" s="244">
        <v>498586.53</v>
      </c>
      <c r="C8" s="244">
        <v>0</v>
      </c>
      <c r="D8" s="244">
        <v>45955.55</v>
      </c>
      <c r="E8" s="244"/>
      <c r="F8" s="251">
        <v>359131.86</v>
      </c>
      <c r="G8" s="251">
        <v>268108.81</v>
      </c>
      <c r="H8" s="251"/>
      <c r="I8" s="251">
        <v>194900</v>
      </c>
      <c r="K8" s="245">
        <v>26950</v>
      </c>
      <c r="M8" s="245"/>
      <c r="N8" s="251"/>
      <c r="O8" s="251"/>
      <c r="P8" s="251"/>
      <c r="Q8" s="251">
        <v>2735240.51</v>
      </c>
      <c r="R8" s="40"/>
      <c r="S8" s="40"/>
      <c r="T8" s="40">
        <v>333405.93</v>
      </c>
      <c r="U8" s="40"/>
      <c r="V8" s="40">
        <v>1037.29</v>
      </c>
      <c r="W8" s="40">
        <v>665150</v>
      </c>
      <c r="X8" s="40"/>
      <c r="Y8" s="246">
        <v>727671</v>
      </c>
      <c r="Z8" s="246"/>
      <c r="AA8" s="246"/>
      <c r="AB8" s="246">
        <v>221844.22</v>
      </c>
      <c r="AC8" s="246">
        <v>58212.47</v>
      </c>
      <c r="AD8" s="246"/>
      <c r="AE8" s="246"/>
      <c r="AF8" s="246"/>
      <c r="AG8" s="251"/>
    </row>
    <row r="9" spans="1:33" x14ac:dyDescent="0.2">
      <c r="A9" s="251" t="s">
        <v>1503</v>
      </c>
      <c r="B9" s="244">
        <v>120567.09</v>
      </c>
      <c r="C9" s="244">
        <v>0</v>
      </c>
      <c r="D9" s="244">
        <v>58463.8</v>
      </c>
      <c r="E9" s="244"/>
      <c r="F9" s="251">
        <v>757010.11</v>
      </c>
      <c r="G9" s="251">
        <v>1122746.83</v>
      </c>
      <c r="H9" s="251"/>
      <c r="K9" s="245">
        <v>23410</v>
      </c>
      <c r="M9" s="245"/>
      <c r="N9" s="251"/>
      <c r="O9" s="251"/>
      <c r="P9" s="251">
        <v>180423.8</v>
      </c>
      <c r="Q9" s="251">
        <v>2266802.89</v>
      </c>
      <c r="R9" s="40"/>
      <c r="S9" s="40"/>
      <c r="T9" s="40">
        <v>315740.79999999999</v>
      </c>
      <c r="U9" s="40"/>
      <c r="V9" s="40">
        <v>204.35</v>
      </c>
      <c r="W9" s="40">
        <v>480700</v>
      </c>
      <c r="X9" s="40"/>
      <c r="Y9" s="246">
        <v>541114</v>
      </c>
      <c r="Z9" s="246"/>
      <c r="AA9" s="246"/>
      <c r="AB9" s="246">
        <v>267254.5</v>
      </c>
      <c r="AC9" s="246">
        <v>636.11</v>
      </c>
      <c r="AD9" s="246"/>
      <c r="AE9" s="246"/>
      <c r="AF9" s="246"/>
      <c r="AG9" s="251"/>
    </row>
    <row r="10" spans="1:33" x14ac:dyDescent="0.2">
      <c r="A10" s="251" t="s">
        <v>1504</v>
      </c>
      <c r="B10" s="244">
        <v>280218.61</v>
      </c>
      <c r="C10" s="244">
        <v>0</v>
      </c>
      <c r="D10" s="244">
        <v>410345.64</v>
      </c>
      <c r="E10" s="244"/>
      <c r="F10" s="251">
        <v>928732.41</v>
      </c>
      <c r="G10" s="251">
        <v>678970.22</v>
      </c>
      <c r="H10" s="251"/>
      <c r="K10" s="245">
        <v>24393</v>
      </c>
      <c r="M10" s="245"/>
      <c r="N10" s="251">
        <v>18000</v>
      </c>
      <c r="O10" s="251"/>
      <c r="P10" s="251"/>
      <c r="Q10" s="251">
        <v>2678016.84</v>
      </c>
      <c r="R10" s="40"/>
      <c r="S10" s="40"/>
      <c r="T10" s="40">
        <v>778627.7</v>
      </c>
      <c r="U10" s="40">
        <v>260</v>
      </c>
      <c r="V10" s="40">
        <v>471</v>
      </c>
      <c r="W10" s="40">
        <v>340800</v>
      </c>
      <c r="X10" s="40"/>
      <c r="Y10" s="246">
        <v>405422</v>
      </c>
      <c r="Z10" s="246"/>
      <c r="AA10" s="246"/>
      <c r="AB10" s="246">
        <v>570752.85</v>
      </c>
      <c r="AC10" s="246">
        <v>127324.27</v>
      </c>
      <c r="AD10" s="246"/>
      <c r="AE10" s="246"/>
      <c r="AF10" s="246"/>
      <c r="AG10" s="251"/>
    </row>
    <row r="11" spans="1:33" x14ac:dyDescent="0.2">
      <c r="A11" s="251" t="s">
        <v>1505</v>
      </c>
      <c r="B11" s="244">
        <v>361237.1</v>
      </c>
      <c r="C11" s="244">
        <v>61105.26</v>
      </c>
      <c r="D11" s="244">
        <v>71377.75</v>
      </c>
      <c r="E11" s="244"/>
      <c r="F11" s="251">
        <v>1958901.98</v>
      </c>
      <c r="G11" s="251">
        <v>35941.269999999997</v>
      </c>
      <c r="H11" s="251"/>
      <c r="K11" s="245">
        <v>40380</v>
      </c>
      <c r="M11" s="245">
        <v>25804.73</v>
      </c>
      <c r="N11" s="251"/>
      <c r="O11" s="251"/>
      <c r="P11" s="251"/>
      <c r="Q11" s="251">
        <v>585220.22</v>
      </c>
      <c r="R11" s="40"/>
      <c r="S11" s="40"/>
      <c r="T11" s="40">
        <v>720716.04</v>
      </c>
      <c r="U11" s="40"/>
      <c r="V11" s="40">
        <v>456.96</v>
      </c>
      <c r="W11" s="40">
        <v>443580</v>
      </c>
      <c r="X11" s="40"/>
      <c r="Y11" s="246">
        <v>638280</v>
      </c>
      <c r="Z11" s="246"/>
      <c r="AA11" s="246"/>
      <c r="AB11" s="246">
        <v>289558.07</v>
      </c>
      <c r="AC11" s="246">
        <v>357727.45</v>
      </c>
      <c r="AD11" s="246"/>
      <c r="AE11" s="246"/>
      <c r="AF11" s="246"/>
      <c r="AG11" s="251"/>
    </row>
    <row r="12" spans="1:33" x14ac:dyDescent="0.2">
      <c r="A12" s="251" t="s">
        <v>1506</v>
      </c>
      <c r="B12" s="244">
        <v>442421.97</v>
      </c>
      <c r="C12" s="244">
        <v>50000</v>
      </c>
      <c r="D12" s="244">
        <v>286348.81</v>
      </c>
      <c r="E12" s="244"/>
      <c r="F12" s="251">
        <v>485207.86</v>
      </c>
      <c r="G12" s="251">
        <v>959192.22</v>
      </c>
      <c r="H12" s="251"/>
      <c r="J12" s="245">
        <v>50000</v>
      </c>
      <c r="K12" s="245">
        <v>50700</v>
      </c>
      <c r="M12" s="245">
        <v>0</v>
      </c>
      <c r="N12" s="251">
        <v>55000</v>
      </c>
      <c r="O12" s="251"/>
      <c r="P12" s="251"/>
      <c r="Q12" s="251">
        <v>1804328.64</v>
      </c>
      <c r="R12" s="40"/>
      <c r="S12" s="40"/>
      <c r="T12" s="40">
        <v>294395.87</v>
      </c>
      <c r="U12" s="40"/>
      <c r="V12" s="40">
        <v>809.99</v>
      </c>
      <c r="W12" s="40">
        <v>739320</v>
      </c>
      <c r="X12" s="40"/>
      <c r="Y12" s="246">
        <v>793320</v>
      </c>
      <c r="Z12" s="246"/>
      <c r="AA12" s="246"/>
      <c r="AB12" s="246">
        <v>226117.13</v>
      </c>
      <c r="AC12" s="246">
        <v>126943.1</v>
      </c>
      <c r="AD12" s="246"/>
      <c r="AE12" s="246"/>
      <c r="AF12" s="246">
        <v>370</v>
      </c>
      <c r="AG12" s="251"/>
    </row>
    <row r="13" spans="1:33" x14ac:dyDescent="0.2">
      <c r="A13" s="251" t="s">
        <v>1507</v>
      </c>
      <c r="B13" s="244">
        <v>273269.84000000003</v>
      </c>
      <c r="C13" s="244">
        <v>12974.59</v>
      </c>
      <c r="D13" s="244">
        <v>95781.39</v>
      </c>
      <c r="E13" s="244"/>
      <c r="F13" s="251">
        <v>189513.97</v>
      </c>
      <c r="G13" s="251">
        <v>282708.11</v>
      </c>
      <c r="H13" s="251"/>
      <c r="K13" s="245">
        <v>10220</v>
      </c>
      <c r="M13" s="245"/>
      <c r="N13" s="251">
        <v>35000</v>
      </c>
      <c r="O13" s="251"/>
      <c r="P13" s="251"/>
      <c r="Q13" s="251">
        <v>667029.63</v>
      </c>
      <c r="R13" s="40"/>
      <c r="S13" s="40"/>
      <c r="T13" s="40">
        <v>666814.39</v>
      </c>
      <c r="U13" s="40"/>
      <c r="V13" s="40">
        <v>431.58</v>
      </c>
      <c r="W13" s="40">
        <v>616950</v>
      </c>
      <c r="X13" s="40"/>
      <c r="Y13" s="246">
        <v>659290</v>
      </c>
      <c r="Z13" s="246"/>
      <c r="AA13" s="246"/>
      <c r="AB13" s="246">
        <v>428499.03</v>
      </c>
      <c r="AC13" s="246">
        <v>37549.980000000003</v>
      </c>
      <c r="AD13" s="246"/>
      <c r="AE13" s="246"/>
      <c r="AF13" s="246"/>
      <c r="AG13" s="251"/>
    </row>
    <row r="14" spans="1:33" x14ac:dyDescent="0.2">
      <c r="A14" s="251" t="s">
        <v>1508</v>
      </c>
      <c r="B14" s="244">
        <v>127623.4</v>
      </c>
      <c r="C14" s="244">
        <v>0</v>
      </c>
      <c r="D14" s="244">
        <v>270796.76</v>
      </c>
      <c r="E14" s="244"/>
      <c r="F14" s="251">
        <v>-893.6</v>
      </c>
      <c r="G14" s="251">
        <v>311993.78000000003</v>
      </c>
      <c r="H14" s="251"/>
      <c r="K14" s="245">
        <v>21000</v>
      </c>
      <c r="M14" s="245"/>
      <c r="N14" s="251">
        <v>15000</v>
      </c>
      <c r="O14" s="251"/>
      <c r="P14" s="251"/>
      <c r="Q14" s="251">
        <v>818351.54</v>
      </c>
      <c r="R14" s="40"/>
      <c r="S14" s="40"/>
      <c r="T14" s="40">
        <v>562680.52</v>
      </c>
      <c r="U14" s="40"/>
      <c r="V14" s="40">
        <v>250.25</v>
      </c>
      <c r="W14" s="40">
        <v>352680</v>
      </c>
      <c r="X14" s="40"/>
      <c r="Y14" s="246">
        <v>523622</v>
      </c>
      <c r="Z14" s="246"/>
      <c r="AA14" s="246"/>
      <c r="AB14" s="246">
        <v>369095.95</v>
      </c>
      <c r="AC14" s="246">
        <v>32199.32</v>
      </c>
      <c r="AD14" s="246"/>
      <c r="AE14" s="246"/>
      <c r="AF14" s="246"/>
      <c r="AG14" s="251"/>
    </row>
    <row r="15" spans="1:33" x14ac:dyDescent="0.2">
      <c r="A15" s="251" t="s">
        <v>1509</v>
      </c>
      <c r="B15" s="244">
        <v>156444.16</v>
      </c>
      <c r="C15" s="244">
        <v>0</v>
      </c>
      <c r="D15" s="244">
        <v>95914.9</v>
      </c>
      <c r="E15" s="244"/>
      <c r="F15" s="251">
        <v>713717.37</v>
      </c>
      <c r="G15" s="251">
        <v>-87713.17</v>
      </c>
      <c r="H15" s="251"/>
      <c r="K15" s="245">
        <v>24100</v>
      </c>
      <c r="M15" s="245">
        <v>170.99</v>
      </c>
      <c r="N15" s="251"/>
      <c r="O15" s="251"/>
      <c r="P15" s="251"/>
      <c r="Q15" s="251">
        <v>3873985.05</v>
      </c>
      <c r="R15" s="40"/>
      <c r="S15" s="40"/>
      <c r="T15" s="40">
        <v>276948.09000000003</v>
      </c>
      <c r="U15" s="40"/>
      <c r="V15" s="40">
        <v>256.74</v>
      </c>
      <c r="W15" s="40">
        <v>726240</v>
      </c>
      <c r="X15" s="40"/>
      <c r="Y15" s="246">
        <v>769240</v>
      </c>
      <c r="Z15" s="246"/>
      <c r="AA15" s="246"/>
      <c r="AB15" s="246">
        <v>211703.21</v>
      </c>
      <c r="AC15" s="246">
        <v>1648140.85</v>
      </c>
      <c r="AD15" s="246"/>
      <c r="AE15" s="246"/>
      <c r="AF15" s="246"/>
      <c r="AG15" s="251"/>
    </row>
    <row r="16" spans="1:33" x14ac:dyDescent="0.2">
      <c r="A16" s="251" t="s">
        <v>1510</v>
      </c>
      <c r="B16" s="244">
        <v>142004.73000000001</v>
      </c>
      <c r="C16" s="244">
        <v>0</v>
      </c>
      <c r="D16" s="244">
        <v>123754.7</v>
      </c>
      <c r="E16" s="244"/>
      <c r="F16" s="251">
        <v>1524498.76</v>
      </c>
      <c r="G16" s="251">
        <v>164978.76999999999</v>
      </c>
      <c r="H16" s="251"/>
      <c r="K16" s="245">
        <v>99198</v>
      </c>
      <c r="M16" s="245"/>
      <c r="N16" s="251"/>
      <c r="O16" s="251"/>
      <c r="P16" s="251"/>
      <c r="Q16" s="251">
        <v>2037072.22</v>
      </c>
      <c r="R16" s="40"/>
      <c r="S16" s="40"/>
      <c r="T16" s="40">
        <v>605113.16</v>
      </c>
      <c r="U16" s="40"/>
      <c r="V16" s="40">
        <v>144.34</v>
      </c>
      <c r="W16" s="40">
        <v>468180</v>
      </c>
      <c r="X16" s="40">
        <v>60000</v>
      </c>
      <c r="Y16" s="246">
        <v>700756</v>
      </c>
      <c r="Z16" s="246"/>
      <c r="AA16" s="246"/>
      <c r="AB16" s="246">
        <v>372649.11</v>
      </c>
      <c r="AC16" s="246">
        <v>65105.9</v>
      </c>
      <c r="AD16" s="246"/>
      <c r="AE16" s="246"/>
      <c r="AF16" s="246">
        <v>60000</v>
      </c>
      <c r="AG16" s="251"/>
    </row>
    <row r="17" spans="1:33" x14ac:dyDescent="0.2">
      <c r="A17" s="251" t="s">
        <v>1511</v>
      </c>
      <c r="B17" s="244">
        <v>250270.57</v>
      </c>
      <c r="C17" s="244">
        <v>0</v>
      </c>
      <c r="D17" s="244">
        <v>91767.360000000001</v>
      </c>
      <c r="E17" s="244"/>
      <c r="F17" s="251">
        <v>227927.24</v>
      </c>
      <c r="G17" s="251">
        <v>467536.19</v>
      </c>
      <c r="H17" s="251"/>
      <c r="K17" s="245">
        <v>57157</v>
      </c>
      <c r="M17" s="245"/>
      <c r="N17" s="251"/>
      <c r="O17" s="251"/>
      <c r="P17" s="251"/>
      <c r="Q17" s="251">
        <v>2706524.69</v>
      </c>
      <c r="R17" s="40"/>
      <c r="S17" s="40"/>
      <c r="T17" s="40">
        <v>271739.11</v>
      </c>
      <c r="U17" s="40"/>
      <c r="V17" s="40">
        <v>483.33</v>
      </c>
      <c r="W17" s="40">
        <v>595570</v>
      </c>
      <c r="X17" s="40"/>
      <c r="Y17" s="246">
        <v>678643</v>
      </c>
      <c r="Z17" s="246"/>
      <c r="AA17" s="246"/>
      <c r="AB17" s="246">
        <v>162773.99</v>
      </c>
      <c r="AC17" s="246">
        <v>101418.81</v>
      </c>
      <c r="AD17" s="246"/>
      <c r="AE17" s="246"/>
      <c r="AF17" s="246"/>
      <c r="AG17" s="251"/>
    </row>
    <row r="18" spans="1:33" x14ac:dyDescent="0.2">
      <c r="A18" s="251" t="s">
        <v>1512</v>
      </c>
      <c r="B18" s="244">
        <v>198174.18</v>
      </c>
      <c r="C18" s="244">
        <v>44600</v>
      </c>
      <c r="D18" s="244">
        <v>225490.2</v>
      </c>
      <c r="E18" s="244"/>
      <c r="F18" s="251">
        <v>83640.039999999994</v>
      </c>
      <c r="G18" s="251">
        <v>234734.75</v>
      </c>
      <c r="H18" s="251"/>
      <c r="K18" s="245">
        <v>41460</v>
      </c>
      <c r="M18" s="245"/>
      <c r="N18" s="251"/>
      <c r="O18" s="251"/>
      <c r="P18" s="251"/>
      <c r="Q18" s="251">
        <v>865508.28</v>
      </c>
      <c r="R18" s="40"/>
      <c r="S18" s="40"/>
      <c r="T18" s="40">
        <v>575970.41</v>
      </c>
      <c r="U18" s="40"/>
      <c r="V18" s="40">
        <v>346.71</v>
      </c>
      <c r="W18" s="40">
        <v>162120</v>
      </c>
      <c r="X18" s="40"/>
      <c r="Y18" s="246">
        <v>225120</v>
      </c>
      <c r="Z18" s="246"/>
      <c r="AA18" s="246"/>
      <c r="AB18" s="246">
        <v>322808.53999999998</v>
      </c>
      <c r="AC18" s="246">
        <v>30</v>
      </c>
      <c r="AD18" s="246"/>
      <c r="AE18" s="246"/>
      <c r="AF18" s="246"/>
      <c r="AG18" s="251"/>
    </row>
    <row r="19" spans="1:33" x14ac:dyDescent="0.2">
      <c r="A19" s="251" t="s">
        <v>1513</v>
      </c>
      <c r="B19" s="244">
        <v>225826.54</v>
      </c>
      <c r="C19" s="244">
        <v>0</v>
      </c>
      <c r="D19" s="244">
        <v>102458.09</v>
      </c>
      <c r="E19" s="244"/>
      <c r="F19" s="251">
        <v>42372.12</v>
      </c>
      <c r="G19" s="251">
        <v>163518.35</v>
      </c>
      <c r="H19" s="251"/>
      <c r="K19" s="245">
        <v>6400</v>
      </c>
      <c r="M19" s="245"/>
      <c r="N19" s="251">
        <v>90000</v>
      </c>
      <c r="O19" s="251"/>
      <c r="P19" s="251"/>
      <c r="Q19" s="251">
        <v>2831701.19</v>
      </c>
      <c r="R19" s="40"/>
      <c r="S19" s="40"/>
      <c r="T19" s="40">
        <v>458472.77</v>
      </c>
      <c r="U19" s="40"/>
      <c r="V19" s="40">
        <v>304.70999999999998</v>
      </c>
      <c r="W19" s="40">
        <v>560340</v>
      </c>
      <c r="X19" s="40"/>
      <c r="Y19" s="246">
        <v>728674.5</v>
      </c>
      <c r="Z19" s="246"/>
      <c r="AA19" s="246"/>
      <c r="AB19" s="246">
        <v>201858.54</v>
      </c>
      <c r="AC19" s="246">
        <v>19543.169999999998</v>
      </c>
      <c r="AD19" s="246"/>
      <c r="AE19" s="246"/>
      <c r="AF19" s="246"/>
      <c r="AG19" s="251"/>
    </row>
    <row r="20" spans="1:33" x14ac:dyDescent="0.2">
      <c r="A20" s="251" t="s">
        <v>1514</v>
      </c>
      <c r="B20" s="244">
        <v>715962.89</v>
      </c>
      <c r="C20" s="244">
        <v>0</v>
      </c>
      <c r="D20" s="244">
        <v>197394.34</v>
      </c>
      <c r="E20" s="244"/>
      <c r="F20" s="251">
        <v>2573437.08</v>
      </c>
      <c r="G20" s="251">
        <v>429869.49</v>
      </c>
      <c r="H20" s="251"/>
      <c r="K20" s="245">
        <v>70</v>
      </c>
      <c r="M20" s="245"/>
      <c r="N20" s="251">
        <v>90000</v>
      </c>
      <c r="O20" s="251"/>
      <c r="P20" s="251"/>
      <c r="Q20" s="251">
        <v>5546813.3099999996</v>
      </c>
      <c r="R20" s="40"/>
      <c r="S20" s="40"/>
      <c r="T20" s="40">
        <v>382757.05</v>
      </c>
      <c r="U20" s="40">
        <v>1000</v>
      </c>
      <c r="V20" s="40">
        <v>2962.99</v>
      </c>
      <c r="W20" s="40">
        <v>618290</v>
      </c>
      <c r="X20" s="40"/>
      <c r="Y20" s="246">
        <v>680880</v>
      </c>
      <c r="Z20" s="246"/>
      <c r="AA20" s="246"/>
      <c r="AB20" s="246">
        <v>222182.23</v>
      </c>
      <c r="AC20" s="246">
        <v>19580.93</v>
      </c>
      <c r="AD20" s="246"/>
      <c r="AE20" s="246"/>
      <c r="AF20" s="246"/>
      <c r="AG20" s="251"/>
    </row>
    <row r="21" spans="1:33" x14ac:dyDescent="0.2">
      <c r="A21" s="251" t="s">
        <v>1515</v>
      </c>
      <c r="B21" s="244">
        <v>386113.02</v>
      </c>
      <c r="C21" s="244">
        <v>0</v>
      </c>
      <c r="D21" s="244">
        <v>144253.35999999999</v>
      </c>
      <c r="E21" s="244"/>
      <c r="F21" s="251">
        <v>2504625.7999999998</v>
      </c>
      <c r="G21" s="251">
        <v>1297325.17</v>
      </c>
      <c r="H21" s="251"/>
      <c r="K21" s="245">
        <v>27693</v>
      </c>
      <c r="M21" s="245">
        <v>532.70000000000005</v>
      </c>
      <c r="N21" s="251">
        <v>183000</v>
      </c>
      <c r="O21" s="251"/>
      <c r="P21" s="251"/>
      <c r="Q21" s="251">
        <v>1606327.04</v>
      </c>
      <c r="R21" s="40"/>
      <c r="S21" s="40"/>
      <c r="T21" s="40">
        <v>808478.13</v>
      </c>
      <c r="U21" s="40"/>
      <c r="V21" s="40">
        <v>568.33000000000004</v>
      </c>
      <c r="W21" s="40">
        <v>789250</v>
      </c>
      <c r="X21" s="40"/>
      <c r="Y21" s="246">
        <v>1096121</v>
      </c>
      <c r="Z21" s="246">
        <v>16400</v>
      </c>
      <c r="AA21" s="246"/>
      <c r="AB21" s="246">
        <v>347688.12</v>
      </c>
      <c r="AC21" s="246">
        <v>58592.1</v>
      </c>
      <c r="AD21" s="246"/>
      <c r="AE21" s="246"/>
      <c r="AF21" s="246"/>
      <c r="AG21" s="251"/>
    </row>
    <row r="22" spans="1:33" x14ac:dyDescent="0.2">
      <c r="A22" s="251" t="s">
        <v>1516</v>
      </c>
      <c r="B22" s="244">
        <v>622221.78</v>
      </c>
      <c r="C22" s="244">
        <v>0</v>
      </c>
      <c r="D22" s="244">
        <v>32735.25</v>
      </c>
      <c r="E22" s="244"/>
      <c r="F22" s="251">
        <v>1866724.17</v>
      </c>
      <c r="G22" s="251">
        <v>495023.17</v>
      </c>
      <c r="H22" s="251"/>
      <c r="K22" s="245">
        <v>43389</v>
      </c>
      <c r="M22" s="245">
        <v>47698</v>
      </c>
      <c r="N22" s="251">
        <v>60000</v>
      </c>
      <c r="O22" s="251"/>
      <c r="P22" s="251"/>
      <c r="Q22" s="251">
        <v>1373222.93</v>
      </c>
      <c r="R22" s="40"/>
      <c r="S22" s="40"/>
      <c r="T22" s="40">
        <v>274531.18</v>
      </c>
      <c r="U22" s="40"/>
      <c r="V22" s="40">
        <v>1012.74</v>
      </c>
      <c r="W22" s="40">
        <v>813220</v>
      </c>
      <c r="X22" s="40"/>
      <c r="Y22" s="246">
        <v>896919</v>
      </c>
      <c r="Z22" s="246"/>
      <c r="AA22" s="246"/>
      <c r="AB22" s="246">
        <v>216139.72</v>
      </c>
      <c r="AC22" s="246">
        <v>91590</v>
      </c>
      <c r="AD22" s="246"/>
      <c r="AE22" s="246"/>
      <c r="AF22" s="246"/>
      <c r="AG22" s="251"/>
    </row>
    <row r="23" spans="1:33" x14ac:dyDescent="0.2">
      <c r="A23" s="251" t="s">
        <v>1517</v>
      </c>
      <c r="B23" s="244">
        <v>574781.93999999994</v>
      </c>
      <c r="C23" s="244">
        <v>3341.04</v>
      </c>
      <c r="D23" s="244">
        <v>63617.74</v>
      </c>
      <c r="E23" s="244"/>
      <c r="F23" s="251">
        <v>1983400.31</v>
      </c>
      <c r="G23" s="251">
        <v>-75681.320000000007</v>
      </c>
      <c r="H23" s="251"/>
      <c r="K23" s="245">
        <v>18830</v>
      </c>
      <c r="M23" s="245"/>
      <c r="N23" s="251"/>
      <c r="O23" s="251"/>
      <c r="P23" s="251"/>
      <c r="Q23" s="251">
        <v>466379.49</v>
      </c>
      <c r="R23" s="40"/>
      <c r="S23" s="40"/>
      <c r="T23" s="40">
        <v>587426.75</v>
      </c>
      <c r="U23" s="40">
        <v>74100</v>
      </c>
      <c r="V23" s="40">
        <v>910.72</v>
      </c>
      <c r="W23" s="40">
        <v>417780</v>
      </c>
      <c r="X23" s="40"/>
      <c r="Y23" s="246">
        <v>553919</v>
      </c>
      <c r="Z23" s="246"/>
      <c r="AA23" s="246"/>
      <c r="AB23" s="246">
        <v>294675.68</v>
      </c>
      <c r="AC23" s="246">
        <v>997041.4</v>
      </c>
      <c r="AD23" s="246"/>
      <c r="AE23" s="246"/>
      <c r="AF23" s="246"/>
      <c r="AG23" s="251"/>
    </row>
    <row r="24" spans="1:33" x14ac:dyDescent="0.2">
      <c r="A24" s="251" t="s">
        <v>1518</v>
      </c>
      <c r="B24" s="244">
        <v>159994.84</v>
      </c>
      <c r="C24" s="244">
        <v>3206</v>
      </c>
      <c r="D24" s="244">
        <v>130837.95</v>
      </c>
      <c r="E24" s="244"/>
      <c r="F24" s="251">
        <v>229567.97</v>
      </c>
      <c r="G24" s="251">
        <v>305580.55</v>
      </c>
      <c r="H24" s="251"/>
      <c r="J24" s="245">
        <v>50000</v>
      </c>
      <c r="K24" s="245">
        <v>23728</v>
      </c>
      <c r="M24" s="245"/>
      <c r="N24" s="251"/>
      <c r="O24" s="251"/>
      <c r="P24" s="251"/>
      <c r="Q24" s="251">
        <v>1804328.64</v>
      </c>
      <c r="R24" s="40"/>
      <c r="S24" s="40"/>
      <c r="T24" s="40">
        <v>349346.26</v>
      </c>
      <c r="U24" s="40"/>
      <c r="V24" s="40">
        <v>155.13</v>
      </c>
      <c r="W24" s="40">
        <v>502902</v>
      </c>
      <c r="X24" s="40"/>
      <c r="Y24" s="246">
        <v>568698</v>
      </c>
      <c r="Z24" s="246"/>
      <c r="AA24" s="246"/>
      <c r="AB24" s="246">
        <v>223922.36</v>
      </c>
      <c r="AC24" s="246">
        <v>176025</v>
      </c>
      <c r="AD24" s="246"/>
      <c r="AE24" s="246"/>
      <c r="AF24" s="246"/>
      <c r="AG24" s="251"/>
    </row>
    <row r="25" spans="1:33" x14ac:dyDescent="0.2">
      <c r="A25" s="251" t="s">
        <v>1519</v>
      </c>
      <c r="B25" s="244">
        <v>288550.61</v>
      </c>
      <c r="C25" s="244">
        <v>0</v>
      </c>
      <c r="D25" s="244">
        <v>367473.77</v>
      </c>
      <c r="E25" s="244"/>
      <c r="F25" s="251">
        <v>452335.98</v>
      </c>
      <c r="G25" s="251">
        <v>91566.98</v>
      </c>
      <c r="H25" s="251"/>
      <c r="K25" s="245">
        <v>57592</v>
      </c>
      <c r="M25" s="245"/>
      <c r="N25" s="251"/>
      <c r="O25" s="251"/>
      <c r="P25" s="251"/>
      <c r="Q25" s="251">
        <v>1601555.91</v>
      </c>
      <c r="R25" s="40"/>
      <c r="S25" s="40"/>
      <c r="T25" s="40">
        <v>819485.04</v>
      </c>
      <c r="U25" s="40"/>
      <c r="V25" s="40">
        <v>636.94000000000005</v>
      </c>
      <c r="W25" s="40">
        <v>371710</v>
      </c>
      <c r="X25" s="40"/>
      <c r="Y25" s="246">
        <v>663922.81000000006</v>
      </c>
      <c r="Z25" s="246"/>
      <c r="AA25" s="246"/>
      <c r="AB25" s="246">
        <v>670438.47</v>
      </c>
      <c r="AC25" s="246">
        <v>7049</v>
      </c>
      <c r="AD25" s="246"/>
      <c r="AE25" s="246"/>
      <c r="AF25" s="246"/>
      <c r="AG25" s="251"/>
    </row>
    <row r="26" spans="1:33" x14ac:dyDescent="0.2">
      <c r="A26" s="251" t="s">
        <v>1520</v>
      </c>
      <c r="B26" s="244">
        <v>308848.28000000003</v>
      </c>
      <c r="C26" s="244">
        <v>0</v>
      </c>
      <c r="D26" s="244">
        <v>158417.37</v>
      </c>
      <c r="E26" s="244"/>
      <c r="F26" s="251">
        <v>120623.54</v>
      </c>
      <c r="G26" s="251">
        <v>229818.38</v>
      </c>
      <c r="H26" s="251"/>
      <c r="K26" s="245">
        <v>17035</v>
      </c>
      <c r="M26" s="245">
        <v>667</v>
      </c>
      <c r="N26" s="251"/>
      <c r="O26" s="251"/>
      <c r="P26" s="251"/>
      <c r="Q26" s="251">
        <v>1188537.31</v>
      </c>
      <c r="R26" s="40"/>
      <c r="S26" s="40"/>
      <c r="T26" s="40">
        <v>527279.22</v>
      </c>
      <c r="U26" s="40"/>
      <c r="V26" s="40">
        <v>451.75</v>
      </c>
      <c r="W26" s="40">
        <v>818510</v>
      </c>
      <c r="X26" s="40"/>
      <c r="Y26" s="246">
        <v>871333</v>
      </c>
      <c r="Z26" s="246"/>
      <c r="AA26" s="246"/>
      <c r="AB26" s="246">
        <v>567191.12</v>
      </c>
      <c r="AC26" s="246">
        <v>12176.69</v>
      </c>
      <c r="AD26" s="246"/>
      <c r="AE26" s="246"/>
      <c r="AF26" s="246"/>
      <c r="AG26" s="251"/>
    </row>
    <row r="27" spans="1:33" x14ac:dyDescent="0.2">
      <c r="A27" s="251" t="s">
        <v>1640</v>
      </c>
      <c r="B27" s="244">
        <v>188807.87</v>
      </c>
      <c r="C27" s="244">
        <v>0</v>
      </c>
      <c r="D27" s="244">
        <v>158647</v>
      </c>
      <c r="E27" s="244"/>
      <c r="F27" s="251">
        <v>687731.56</v>
      </c>
      <c r="G27" s="251">
        <v>342588.66</v>
      </c>
      <c r="H27" s="251"/>
      <c r="K27" s="245">
        <v>21280</v>
      </c>
      <c r="M27" s="245">
        <v>415572.97</v>
      </c>
      <c r="N27" s="251"/>
      <c r="O27" s="251"/>
      <c r="P27" s="251"/>
      <c r="Q27" s="251">
        <v>3378480.39</v>
      </c>
      <c r="R27" s="40"/>
      <c r="S27" s="40"/>
      <c r="T27" s="40">
        <v>591442.42000000004</v>
      </c>
      <c r="U27" s="40"/>
      <c r="V27" s="40">
        <v>0.37</v>
      </c>
      <c r="W27" s="40">
        <v>358190</v>
      </c>
      <c r="X27" s="40"/>
      <c r="Y27" s="246">
        <v>559458.5</v>
      </c>
      <c r="Z27" s="246"/>
      <c r="AA27" s="246"/>
      <c r="AB27" s="246">
        <v>293479.32</v>
      </c>
      <c r="AC27" s="246">
        <v>30</v>
      </c>
      <c r="AD27" s="246"/>
      <c r="AE27" s="246"/>
      <c r="AF27" s="246"/>
      <c r="AG27" s="251"/>
    </row>
    <row r="28" spans="1:33" x14ac:dyDescent="0.2">
      <c r="A28" s="251" t="s">
        <v>1645</v>
      </c>
      <c r="B28" s="244">
        <v>255269.77</v>
      </c>
      <c r="C28" s="244">
        <v>0</v>
      </c>
      <c r="D28" s="244">
        <v>177602.4</v>
      </c>
      <c r="E28" s="244"/>
      <c r="F28" s="251">
        <v>3515571.2</v>
      </c>
      <c r="G28" s="251">
        <v>270918.33</v>
      </c>
      <c r="H28" s="251"/>
      <c r="K28" s="245">
        <v>41898</v>
      </c>
      <c r="M28" s="245"/>
      <c r="N28" s="251"/>
      <c r="O28" s="251"/>
      <c r="P28" s="251">
        <v>25000</v>
      </c>
      <c r="Q28" s="251">
        <v>4652638.84</v>
      </c>
      <c r="R28" s="40"/>
      <c r="S28" s="40"/>
      <c r="T28" s="40">
        <v>346846.6</v>
      </c>
      <c r="U28" s="40"/>
      <c r="V28" s="40">
        <v>465.8</v>
      </c>
      <c r="W28" s="40">
        <v>330820</v>
      </c>
      <c r="X28" s="40"/>
      <c r="Y28" s="246">
        <v>404575</v>
      </c>
      <c r="Z28" s="246"/>
      <c r="AA28" s="246"/>
      <c r="AB28" s="246">
        <v>200212.28</v>
      </c>
      <c r="AC28" s="246">
        <v>2889.58</v>
      </c>
      <c r="AD28" s="246"/>
      <c r="AE28" s="246"/>
      <c r="AF28" s="246"/>
      <c r="AG28" s="251"/>
    </row>
    <row r="29" spans="1:33" x14ac:dyDescent="0.2">
      <c r="A29" s="251" t="s">
        <v>1521</v>
      </c>
      <c r="B29" s="244">
        <v>328041.01</v>
      </c>
      <c r="C29" s="244">
        <v>0</v>
      </c>
      <c r="D29" s="244">
        <v>21397</v>
      </c>
      <c r="E29" s="244"/>
      <c r="F29" s="251">
        <v>2279463.89</v>
      </c>
      <c r="G29" s="251">
        <v>207815.84</v>
      </c>
      <c r="H29" s="251"/>
      <c r="M29" s="245"/>
      <c r="N29" s="251"/>
      <c r="O29" s="251"/>
      <c r="P29" s="251">
        <v>-1232390.33</v>
      </c>
      <c r="Q29" s="251">
        <v>3908830.71</v>
      </c>
      <c r="R29" s="40"/>
      <c r="S29" s="40"/>
      <c r="T29" s="40">
        <v>257205.42</v>
      </c>
      <c r="U29" s="40">
        <v>255330.19</v>
      </c>
      <c r="V29" s="40">
        <v>369.72</v>
      </c>
      <c r="W29" s="40">
        <v>748680</v>
      </c>
      <c r="X29" s="40">
        <v>348050</v>
      </c>
      <c r="Y29" s="246">
        <v>1055820</v>
      </c>
      <c r="Z29" s="246"/>
      <c r="AA29" s="246"/>
      <c r="AB29" s="246">
        <v>268989.27</v>
      </c>
      <c r="AC29" s="246">
        <v>109307.7</v>
      </c>
      <c r="AD29" s="246"/>
      <c r="AE29" s="246"/>
      <c r="AF29" s="246">
        <v>1231</v>
      </c>
      <c r="AG29" s="251"/>
    </row>
    <row r="30" spans="1:33" x14ac:dyDescent="0.2">
      <c r="A30" s="251" t="s">
        <v>1522</v>
      </c>
      <c r="B30" s="244">
        <v>176726.98</v>
      </c>
      <c r="C30" s="244">
        <v>0</v>
      </c>
      <c r="D30" s="244">
        <v>193110.77</v>
      </c>
      <c r="E30" s="244"/>
      <c r="F30" s="251">
        <v>929880</v>
      </c>
      <c r="G30" s="251">
        <v>330373</v>
      </c>
      <c r="H30" s="251"/>
      <c r="M30" s="245">
        <v>139.25</v>
      </c>
      <c r="N30" s="251"/>
      <c r="O30" s="251"/>
      <c r="P30" s="251">
        <v>-2230501.0499999998</v>
      </c>
      <c r="Q30" s="251">
        <v>3967213.3</v>
      </c>
      <c r="R30" s="40">
        <v>515.61</v>
      </c>
      <c r="S30" s="40"/>
      <c r="T30" s="40">
        <v>406061.73</v>
      </c>
      <c r="U30" s="40"/>
      <c r="V30" s="40"/>
      <c r="W30" s="40">
        <v>666120</v>
      </c>
      <c r="X30" s="40">
        <v>100000</v>
      </c>
      <c r="Y30" s="246">
        <v>853860</v>
      </c>
      <c r="Z30" s="246"/>
      <c r="AA30" s="246">
        <v>10804</v>
      </c>
      <c r="AB30" s="246">
        <v>329806.39</v>
      </c>
      <c r="AC30" s="246">
        <v>77736</v>
      </c>
      <c r="AD30" s="246"/>
      <c r="AE30" s="246"/>
      <c r="AF30" s="246"/>
      <c r="AG30" s="251"/>
    </row>
    <row r="31" spans="1:33" x14ac:dyDescent="0.2">
      <c r="A31" s="251" t="s">
        <v>1523</v>
      </c>
      <c r="B31" s="244">
        <v>337498.81</v>
      </c>
      <c r="C31" s="244">
        <v>0</v>
      </c>
      <c r="D31" s="244">
        <v>54158.49</v>
      </c>
      <c r="E31" s="244"/>
      <c r="F31" s="251">
        <v>22550</v>
      </c>
      <c r="G31" s="251">
        <v>292361.92</v>
      </c>
      <c r="H31" s="251"/>
      <c r="M31" s="245"/>
      <c r="N31" s="251"/>
      <c r="O31" s="251"/>
      <c r="P31" s="251">
        <v>-949683.53</v>
      </c>
      <c r="Q31" s="251">
        <v>1728640.99</v>
      </c>
      <c r="R31" s="40"/>
      <c r="S31" s="40"/>
      <c r="T31" s="40">
        <v>263943.11</v>
      </c>
      <c r="U31" s="40"/>
      <c r="V31" s="40">
        <v>765.23</v>
      </c>
      <c r="W31" s="40">
        <v>660000</v>
      </c>
      <c r="X31" s="40"/>
      <c r="Y31" s="246">
        <v>719580</v>
      </c>
      <c r="Z31" s="246"/>
      <c r="AA31" s="246">
        <v>17880</v>
      </c>
      <c r="AB31" s="246">
        <v>166455.92000000001</v>
      </c>
      <c r="AC31" s="246">
        <v>86114.66</v>
      </c>
      <c r="AD31" s="246"/>
      <c r="AE31" s="246"/>
      <c r="AF31" s="246"/>
      <c r="AG31" s="251"/>
    </row>
    <row r="32" spans="1:33" x14ac:dyDescent="0.2">
      <c r="A32" s="251" t="s">
        <v>1524</v>
      </c>
      <c r="B32" s="244">
        <v>151087.51</v>
      </c>
      <c r="C32" s="244">
        <v>29976</v>
      </c>
      <c r="D32" s="244">
        <v>45860.97</v>
      </c>
      <c r="E32" s="244"/>
      <c r="F32" s="251">
        <v>16139.23</v>
      </c>
      <c r="G32" s="251">
        <v>281165.39</v>
      </c>
      <c r="H32" s="251"/>
      <c r="M32" s="245">
        <v>83025.210000000006</v>
      </c>
      <c r="N32" s="251"/>
      <c r="O32" s="251"/>
      <c r="P32" s="251">
        <v>-1577763.78</v>
      </c>
      <c r="Q32" s="251">
        <v>2399403.2599999998</v>
      </c>
      <c r="R32" s="40"/>
      <c r="S32" s="40"/>
      <c r="T32" s="40">
        <v>268932.15999999997</v>
      </c>
      <c r="U32" s="40"/>
      <c r="V32" s="40"/>
      <c r="W32" s="40"/>
      <c r="X32" s="40">
        <v>67599.679999999993</v>
      </c>
      <c r="Y32" s="246">
        <v>165247</v>
      </c>
      <c r="Z32" s="246"/>
      <c r="AA32" s="246">
        <v>50664</v>
      </c>
      <c r="AB32" s="246">
        <v>396445.05</v>
      </c>
      <c r="AC32" s="246">
        <v>58732.86</v>
      </c>
      <c r="AD32" s="246"/>
      <c r="AE32" s="246"/>
      <c r="AF32" s="246">
        <v>418.52</v>
      </c>
      <c r="AG32" s="251"/>
    </row>
    <row r="33" spans="1:33" x14ac:dyDescent="0.2">
      <c r="A33" s="251" t="s">
        <v>1525</v>
      </c>
      <c r="B33" s="244">
        <v>289253.96000000002</v>
      </c>
      <c r="C33" s="244">
        <v>0</v>
      </c>
      <c r="D33" s="244">
        <v>96115.67</v>
      </c>
      <c r="E33" s="244"/>
      <c r="F33" s="251">
        <v>11308090.4</v>
      </c>
      <c r="G33" s="251">
        <v>481510.46</v>
      </c>
      <c r="H33" s="251"/>
      <c r="M33" s="245">
        <v>280</v>
      </c>
      <c r="N33" s="251"/>
      <c r="O33" s="251"/>
      <c r="P33" s="251">
        <v>4064753.73</v>
      </c>
      <c r="Q33" s="251">
        <v>8039383.1299999999</v>
      </c>
      <c r="R33" s="40"/>
      <c r="S33" s="40"/>
      <c r="T33" s="40">
        <v>741517.95</v>
      </c>
      <c r="U33" s="40"/>
      <c r="V33" s="40">
        <v>661.75</v>
      </c>
      <c r="W33" s="40">
        <v>470700</v>
      </c>
      <c r="X33" s="40"/>
      <c r="Y33" s="246">
        <v>807241</v>
      </c>
      <c r="Z33" s="246"/>
      <c r="AA33" s="246">
        <v>5208</v>
      </c>
      <c r="AB33" s="246">
        <v>227421.49</v>
      </c>
      <c r="AC33" s="246">
        <v>94538.58</v>
      </c>
      <c r="AD33" s="246"/>
      <c r="AE33" s="246"/>
      <c r="AF33" s="246"/>
      <c r="AG33" s="251"/>
    </row>
    <row r="34" spans="1:33" x14ac:dyDescent="0.2">
      <c r="A34" s="251" t="s">
        <v>1526</v>
      </c>
      <c r="B34" s="244">
        <v>100686.98</v>
      </c>
      <c r="C34" s="244">
        <v>0</v>
      </c>
      <c r="D34" s="244">
        <v>124659.81</v>
      </c>
      <c r="E34" s="244"/>
      <c r="F34" s="251">
        <v>2180948.91</v>
      </c>
      <c r="G34" s="251">
        <v>104368.75</v>
      </c>
      <c r="H34" s="251"/>
      <c r="K34" s="245">
        <v>305</v>
      </c>
      <c r="M34" s="245"/>
      <c r="N34" s="251"/>
      <c r="O34" s="251"/>
      <c r="P34" s="251">
        <v>541704.46</v>
      </c>
      <c r="Q34" s="251">
        <v>2109112.34</v>
      </c>
      <c r="R34" s="40"/>
      <c r="S34" s="40"/>
      <c r="T34" s="40">
        <v>398076.53</v>
      </c>
      <c r="U34" s="40"/>
      <c r="V34" s="40"/>
      <c r="W34" s="40">
        <v>441120</v>
      </c>
      <c r="X34" s="40">
        <v>96300</v>
      </c>
      <c r="Y34" s="246">
        <v>691301</v>
      </c>
      <c r="Z34" s="246">
        <v>5982</v>
      </c>
      <c r="AA34" s="246"/>
      <c r="AB34" s="246">
        <v>253405.62</v>
      </c>
      <c r="AC34" s="246">
        <v>112132.26</v>
      </c>
      <c r="AD34" s="246"/>
      <c r="AE34" s="246"/>
      <c r="AF34" s="246">
        <v>3000</v>
      </c>
      <c r="AG34" s="251"/>
    </row>
    <row r="35" spans="1:33" x14ac:dyDescent="0.2">
      <c r="A35" s="251" t="s">
        <v>1527</v>
      </c>
      <c r="B35" s="244">
        <v>214034.68</v>
      </c>
      <c r="C35" s="244">
        <v>2500</v>
      </c>
      <c r="D35" s="244">
        <v>46365.34</v>
      </c>
      <c r="E35" s="244"/>
      <c r="F35" s="251">
        <v>2190555.64</v>
      </c>
      <c r="G35" s="251">
        <v>264552.8</v>
      </c>
      <c r="H35" s="251"/>
      <c r="M35" s="245">
        <v>29966.93</v>
      </c>
      <c r="N35" s="251"/>
      <c r="O35" s="251"/>
      <c r="P35" s="251">
        <v>783827.26</v>
      </c>
      <c r="Q35" s="251">
        <v>2003005.18</v>
      </c>
      <c r="R35" s="40"/>
      <c r="S35" s="40"/>
      <c r="T35" s="40">
        <v>332038.75</v>
      </c>
      <c r="U35" s="40"/>
      <c r="V35" s="40">
        <v>991.16</v>
      </c>
      <c r="W35" s="40"/>
      <c r="X35" s="40">
        <v>150000</v>
      </c>
      <c r="Y35" s="246">
        <v>142940</v>
      </c>
      <c r="Z35" s="246"/>
      <c r="AA35" s="246">
        <v>2520</v>
      </c>
      <c r="AB35" s="246">
        <v>314970.51</v>
      </c>
      <c r="AC35" s="246">
        <v>95821.31</v>
      </c>
      <c r="AD35" s="246"/>
      <c r="AE35" s="246"/>
      <c r="AF35" s="246"/>
      <c r="AG35" s="251"/>
    </row>
    <row r="36" spans="1:33" x14ac:dyDescent="0.2">
      <c r="A36" s="253" t="s">
        <v>1528</v>
      </c>
      <c r="B36" s="244">
        <v>220849.69</v>
      </c>
      <c r="C36" s="244">
        <v>0</v>
      </c>
      <c r="D36" s="244">
        <v>10607.42</v>
      </c>
      <c r="E36" s="244"/>
      <c r="F36" s="251">
        <v>1264782.2</v>
      </c>
      <c r="G36" s="251">
        <v>132006.76</v>
      </c>
      <c r="H36" s="251"/>
      <c r="M36" s="245">
        <v>0</v>
      </c>
      <c r="N36" s="251"/>
      <c r="O36" s="251"/>
      <c r="P36" s="251">
        <v>-421262.16</v>
      </c>
      <c r="Q36" s="251">
        <v>2067007.72</v>
      </c>
      <c r="R36" s="40"/>
      <c r="S36" s="40"/>
      <c r="T36" s="40">
        <v>401105.61</v>
      </c>
      <c r="U36" s="40"/>
      <c r="V36" s="40">
        <v>362.56</v>
      </c>
      <c r="W36" s="40"/>
      <c r="X36" s="40"/>
      <c r="Y36" s="246">
        <v>103480</v>
      </c>
      <c r="Z36" s="246"/>
      <c r="AA36" s="246">
        <v>17644</v>
      </c>
      <c r="AB36" s="246">
        <v>239353.48</v>
      </c>
      <c r="AC36" s="246">
        <v>55992.18</v>
      </c>
      <c r="AD36" s="246"/>
      <c r="AE36" s="246"/>
      <c r="AF36" s="246"/>
      <c r="AG36" s="251"/>
    </row>
    <row r="37" spans="1:33" x14ac:dyDescent="0.2">
      <c r="A37" s="251" t="s">
        <v>1529</v>
      </c>
      <c r="B37" s="244">
        <v>108784.24</v>
      </c>
      <c r="C37" s="244">
        <v>0</v>
      </c>
      <c r="D37" s="244">
        <v>147209.18</v>
      </c>
      <c r="E37" s="244"/>
      <c r="F37" s="251">
        <v>550048.94999999995</v>
      </c>
      <c r="G37" s="251">
        <v>915070.57</v>
      </c>
      <c r="H37" s="251"/>
      <c r="M37" s="245"/>
      <c r="N37" s="251"/>
      <c r="O37" s="251"/>
      <c r="P37" s="251">
        <v>-1052658.8400000001</v>
      </c>
      <c r="Q37" s="251">
        <v>2721924.84</v>
      </c>
      <c r="R37" s="40"/>
      <c r="S37" s="40"/>
      <c r="T37" s="40">
        <v>561200.55000000005</v>
      </c>
      <c r="U37" s="40"/>
      <c r="V37" s="40"/>
      <c r="W37" s="40">
        <v>451988</v>
      </c>
      <c r="X37" s="40">
        <v>66240</v>
      </c>
      <c r="Y37" s="246">
        <v>697330</v>
      </c>
      <c r="Z37" s="246"/>
      <c r="AA37" s="246">
        <v>12112</v>
      </c>
      <c r="AB37" s="246">
        <v>246943.61</v>
      </c>
      <c r="AC37" s="246">
        <v>88343</v>
      </c>
      <c r="AD37" s="246"/>
      <c r="AE37" s="246"/>
      <c r="AF37" s="246"/>
      <c r="AG37" s="251"/>
    </row>
    <row r="38" spans="1:33" x14ac:dyDescent="0.2">
      <c r="A38" s="251" t="s">
        <v>1530</v>
      </c>
      <c r="B38" s="244">
        <v>230147.92</v>
      </c>
      <c r="C38" s="244">
        <v>0</v>
      </c>
      <c r="D38" s="244">
        <v>78967.11</v>
      </c>
      <c r="E38" s="244"/>
      <c r="F38" s="251">
        <v>3</v>
      </c>
      <c r="G38" s="251">
        <v>-64562.54</v>
      </c>
      <c r="H38" s="251"/>
      <c r="K38" s="245">
        <v>1200</v>
      </c>
      <c r="M38" s="245">
        <v>95.86</v>
      </c>
      <c r="N38" s="251"/>
      <c r="O38" s="251"/>
      <c r="P38" s="251">
        <v>79693</v>
      </c>
      <c r="Q38" s="251">
        <v>1153430.04</v>
      </c>
      <c r="R38" s="40"/>
      <c r="S38" s="40"/>
      <c r="T38" s="40">
        <v>381764.42</v>
      </c>
      <c r="U38" s="40"/>
      <c r="V38" s="40">
        <v>462.66</v>
      </c>
      <c r="W38" s="40">
        <v>547000</v>
      </c>
      <c r="X38" s="40"/>
      <c r="Y38" s="246">
        <v>656702</v>
      </c>
      <c r="Z38" s="246"/>
      <c r="AA38" s="246">
        <v>6880</v>
      </c>
      <c r="AB38" s="246">
        <v>171233.99</v>
      </c>
      <c r="AC38" s="246">
        <v>43630.77</v>
      </c>
      <c r="AD38" s="246"/>
      <c r="AE38" s="246"/>
      <c r="AF38" s="246"/>
      <c r="AG38" s="251"/>
    </row>
    <row r="39" spans="1:33" x14ac:dyDescent="0.2">
      <c r="A39" s="251" t="s">
        <v>1531</v>
      </c>
      <c r="B39" s="244">
        <v>381993.37</v>
      </c>
      <c r="C39" s="244">
        <v>0</v>
      </c>
      <c r="D39" s="244">
        <v>177207.79</v>
      </c>
      <c r="E39" s="244"/>
      <c r="F39" s="251">
        <v>-410504.11</v>
      </c>
      <c r="G39" s="251">
        <v>102442.51</v>
      </c>
      <c r="H39" s="251"/>
      <c r="K39" s="245">
        <v>260325</v>
      </c>
      <c r="M39" s="245">
        <v>189.65</v>
      </c>
      <c r="N39" s="251"/>
      <c r="O39" s="251">
        <v>-2304521.69</v>
      </c>
      <c r="P39" s="251">
        <v>-291259</v>
      </c>
      <c r="Q39" s="251">
        <v>2737074.7</v>
      </c>
      <c r="R39" s="40"/>
      <c r="S39" s="40"/>
      <c r="T39" s="40">
        <v>417705.1</v>
      </c>
      <c r="U39" s="40">
        <v>73540</v>
      </c>
      <c r="V39" s="40">
        <v>550.54999999999995</v>
      </c>
      <c r="W39" s="40">
        <v>525360</v>
      </c>
      <c r="X39" s="40"/>
      <c r="Y39" s="246">
        <v>582360</v>
      </c>
      <c r="Z39" s="246"/>
      <c r="AA39" s="246">
        <v>6880</v>
      </c>
      <c r="AB39" s="246">
        <v>195058.29</v>
      </c>
      <c r="AC39" s="246">
        <v>65937.88</v>
      </c>
      <c r="AD39" s="246"/>
      <c r="AE39" s="246"/>
      <c r="AF39" s="246"/>
      <c r="AG39" s="251"/>
    </row>
    <row r="40" spans="1:33" x14ac:dyDescent="0.2">
      <c r="A40" s="251" t="s">
        <v>1532</v>
      </c>
      <c r="B40" s="244">
        <v>534249.89</v>
      </c>
      <c r="C40" s="244">
        <v>0</v>
      </c>
      <c r="D40" s="244">
        <v>131079.60999999999</v>
      </c>
      <c r="E40" s="244"/>
      <c r="F40" s="251">
        <v>152832.26999999999</v>
      </c>
      <c r="G40" s="251">
        <v>126546.9</v>
      </c>
      <c r="H40" s="251"/>
      <c r="K40" s="245">
        <v>6300</v>
      </c>
      <c r="M40" s="245"/>
      <c r="N40" s="251"/>
      <c r="O40" s="251"/>
      <c r="P40" s="251">
        <v>24543</v>
      </c>
      <c r="Q40" s="251">
        <v>1656318.18</v>
      </c>
      <c r="R40" s="40"/>
      <c r="S40" s="40"/>
      <c r="T40" s="40">
        <v>261654.17</v>
      </c>
      <c r="U40" s="40">
        <v>82500</v>
      </c>
      <c r="V40" s="40">
        <v>1017.72</v>
      </c>
      <c r="W40" s="40">
        <v>631440</v>
      </c>
      <c r="X40" s="40"/>
      <c r="Y40" s="246">
        <v>688482</v>
      </c>
      <c r="Z40" s="246"/>
      <c r="AA40" s="246">
        <v>7840</v>
      </c>
      <c r="AB40" s="246">
        <v>169767.85</v>
      </c>
      <c r="AC40" s="246">
        <v>66565.67</v>
      </c>
      <c r="AD40" s="246"/>
      <c r="AE40" s="246"/>
      <c r="AF40" s="246"/>
      <c r="AG40" s="251"/>
    </row>
    <row r="41" spans="1:33" x14ac:dyDescent="0.2">
      <c r="A41" s="251" t="s">
        <v>1533</v>
      </c>
      <c r="B41" s="244">
        <v>74397.48</v>
      </c>
      <c r="C41" s="244">
        <v>0</v>
      </c>
      <c r="D41" s="244">
        <v>79361.56</v>
      </c>
      <c r="E41" s="244"/>
      <c r="F41" s="251">
        <v>100492.22</v>
      </c>
      <c r="G41" s="251">
        <v>-45109.89</v>
      </c>
      <c r="H41" s="251"/>
      <c r="K41" s="245">
        <v>577325</v>
      </c>
      <c r="M41" s="245">
        <v>166.35</v>
      </c>
      <c r="N41" s="251"/>
      <c r="O41" s="251"/>
      <c r="P41" s="251">
        <v>3744.1</v>
      </c>
      <c r="Q41" s="251">
        <v>1118559.83</v>
      </c>
      <c r="R41" s="40"/>
      <c r="S41" s="40"/>
      <c r="T41" s="40">
        <v>330342.61</v>
      </c>
      <c r="U41" s="40">
        <v>25000</v>
      </c>
      <c r="V41" s="40">
        <v>168.73</v>
      </c>
      <c r="W41" s="40">
        <v>542230</v>
      </c>
      <c r="X41" s="40"/>
      <c r="Y41" s="246">
        <v>639831</v>
      </c>
      <c r="Z41" s="246"/>
      <c r="AA41" s="246"/>
      <c r="AB41" s="246">
        <v>188102.41</v>
      </c>
      <c r="AC41" s="246">
        <v>60444.07</v>
      </c>
      <c r="AD41" s="246"/>
      <c r="AE41" s="246"/>
      <c r="AF41" s="246"/>
      <c r="AG41" s="251"/>
    </row>
    <row r="42" spans="1:33" x14ac:dyDescent="0.2">
      <c r="A42" s="251" t="s">
        <v>1534</v>
      </c>
      <c r="B42" s="244">
        <v>128535.81</v>
      </c>
      <c r="C42" s="244">
        <v>0</v>
      </c>
      <c r="D42" s="244">
        <v>830635.84</v>
      </c>
      <c r="E42" s="244"/>
      <c r="F42" s="251">
        <v>-707913.49</v>
      </c>
      <c r="G42" s="251">
        <v>-121820.8</v>
      </c>
      <c r="H42" s="251"/>
      <c r="J42" s="245">
        <v>150000</v>
      </c>
      <c r="K42" s="245">
        <v>41920</v>
      </c>
      <c r="M42" s="245"/>
      <c r="N42" s="251"/>
      <c r="O42" s="251"/>
      <c r="P42" s="251"/>
      <c r="Q42" s="251">
        <v>1381244.13</v>
      </c>
      <c r="R42" s="40"/>
      <c r="S42" s="40"/>
      <c r="T42" s="40">
        <v>397598.06</v>
      </c>
      <c r="U42" s="40">
        <v>110000</v>
      </c>
      <c r="V42" s="40">
        <v>406.11</v>
      </c>
      <c r="W42" s="40">
        <v>722080</v>
      </c>
      <c r="X42" s="40"/>
      <c r="Y42" s="246">
        <v>834460</v>
      </c>
      <c r="Z42" s="246"/>
      <c r="AA42" s="246"/>
      <c r="AB42" s="246">
        <v>163582.54999999999</v>
      </c>
      <c r="AC42" s="246">
        <v>85035.43</v>
      </c>
      <c r="AD42" s="246"/>
      <c r="AE42" s="246"/>
      <c r="AF42" s="246"/>
      <c r="AG42" s="251"/>
    </row>
    <row r="43" spans="1:33" x14ac:dyDescent="0.2">
      <c r="A43" s="251" t="s">
        <v>1535</v>
      </c>
      <c r="B43" s="244">
        <v>192405.53</v>
      </c>
      <c r="C43" s="244">
        <v>0</v>
      </c>
      <c r="D43" s="244">
        <v>900310.45</v>
      </c>
      <c r="E43" s="244"/>
      <c r="F43" s="251">
        <v>224704.96</v>
      </c>
      <c r="G43" s="251">
        <v>-121985.38</v>
      </c>
      <c r="H43" s="251"/>
      <c r="K43" s="245">
        <v>144138</v>
      </c>
      <c r="M43" s="245">
        <v>400</v>
      </c>
      <c r="N43" s="251"/>
      <c r="O43" s="251"/>
      <c r="P43" s="251"/>
      <c r="Q43" s="251">
        <v>1240631.49</v>
      </c>
      <c r="R43" s="40"/>
      <c r="S43" s="40"/>
      <c r="T43" s="40">
        <v>384247.69</v>
      </c>
      <c r="U43" s="40">
        <v>10863.88</v>
      </c>
      <c r="V43" s="40">
        <v>400.87</v>
      </c>
      <c r="W43" s="40">
        <v>735540</v>
      </c>
      <c r="X43" s="40"/>
      <c r="Y43" s="246">
        <v>867170</v>
      </c>
      <c r="Z43" s="246"/>
      <c r="AA43" s="246">
        <v>1280</v>
      </c>
      <c r="AB43" s="246">
        <v>148964.47</v>
      </c>
      <c r="AC43" s="246">
        <v>113837.92</v>
      </c>
      <c r="AD43" s="246"/>
      <c r="AE43" s="246"/>
      <c r="AF43" s="246"/>
      <c r="AG43" s="251"/>
    </row>
    <row r="44" spans="1:33" x14ac:dyDescent="0.2">
      <c r="A44" s="251" t="s">
        <v>1536</v>
      </c>
      <c r="B44" s="244">
        <v>297235.53000000003</v>
      </c>
      <c r="C44" s="244">
        <v>100000</v>
      </c>
      <c r="D44" s="244">
        <v>512766</v>
      </c>
      <c r="E44" s="244"/>
      <c r="F44" s="251">
        <v>27381.919999999998</v>
      </c>
      <c r="G44" s="251">
        <v>103247.64</v>
      </c>
      <c r="H44" s="251"/>
      <c r="J44" s="245">
        <v>100000</v>
      </c>
      <c r="K44" s="245">
        <v>325000</v>
      </c>
      <c r="M44" s="245"/>
      <c r="N44" s="251"/>
      <c r="O44" s="251"/>
      <c r="P44" s="251">
        <v>-740413.1</v>
      </c>
      <c r="Q44" s="251">
        <v>2770050.54</v>
      </c>
      <c r="R44" s="40"/>
      <c r="S44" s="40"/>
      <c r="T44" s="40">
        <v>318977.07</v>
      </c>
      <c r="U44" s="40">
        <v>40000</v>
      </c>
      <c r="V44" s="40">
        <v>555.94000000000005</v>
      </c>
      <c r="W44" s="40">
        <v>6880</v>
      </c>
      <c r="X44" s="40"/>
      <c r="Y44" s="246">
        <v>99360</v>
      </c>
      <c r="Z44" s="246"/>
      <c r="AA44" s="246"/>
      <c r="AB44" s="246">
        <v>146221.71</v>
      </c>
      <c r="AC44" s="246">
        <v>20225.060000000001</v>
      </c>
      <c r="AD44" s="246"/>
      <c r="AE44" s="246"/>
      <c r="AF44" s="246"/>
      <c r="AG44" s="251"/>
    </row>
    <row r="45" spans="1:33" x14ac:dyDescent="0.2">
      <c r="A45" s="251" t="s">
        <v>1537</v>
      </c>
      <c r="B45" s="244">
        <v>453413.86</v>
      </c>
      <c r="C45" s="244">
        <v>0</v>
      </c>
      <c r="D45" s="244">
        <v>71121.61</v>
      </c>
      <c r="E45" s="244"/>
      <c r="F45" s="251">
        <v>45097.31</v>
      </c>
      <c r="G45" s="251">
        <v>195302.56</v>
      </c>
      <c r="H45" s="251"/>
      <c r="K45" s="245">
        <v>8540</v>
      </c>
      <c r="M45" s="245">
        <v>648.36</v>
      </c>
      <c r="N45" s="251"/>
      <c r="O45" s="251">
        <v>16660.38</v>
      </c>
      <c r="P45" s="251">
        <v>132878.26999999999</v>
      </c>
      <c r="Q45" s="251">
        <v>2356118.79</v>
      </c>
      <c r="R45" s="40"/>
      <c r="S45" s="40"/>
      <c r="T45" s="40">
        <v>360495.47</v>
      </c>
      <c r="U45" s="40">
        <v>118400</v>
      </c>
      <c r="V45" s="40">
        <v>1691.12</v>
      </c>
      <c r="W45" s="40">
        <v>761220</v>
      </c>
      <c r="X45" s="40"/>
      <c r="Y45" s="246">
        <v>820380</v>
      </c>
      <c r="Z45" s="246"/>
      <c r="AA45" s="246">
        <v>16910</v>
      </c>
      <c r="AB45" s="246">
        <v>163493.88</v>
      </c>
      <c r="AC45" s="246">
        <v>15565.53</v>
      </c>
      <c r="AD45" s="246"/>
      <c r="AE45" s="246"/>
      <c r="AF45" s="246"/>
      <c r="AG45" s="251"/>
    </row>
    <row r="46" spans="1:33" x14ac:dyDescent="0.2">
      <c r="A46" s="253" t="s">
        <v>1538</v>
      </c>
      <c r="B46" s="244">
        <v>198181.83</v>
      </c>
      <c r="C46" s="244">
        <v>0</v>
      </c>
      <c r="D46" s="244">
        <v>153553.49</v>
      </c>
      <c r="E46" s="244"/>
      <c r="F46" s="251">
        <v>168760.53</v>
      </c>
      <c r="G46" s="251">
        <v>216741.65</v>
      </c>
      <c r="H46" s="251"/>
      <c r="K46" s="245">
        <v>52850</v>
      </c>
      <c r="L46" s="245">
        <v>2759</v>
      </c>
      <c r="M46" s="245">
        <v>596.6</v>
      </c>
      <c r="N46" s="251"/>
      <c r="O46" s="251">
        <v>-341908.85</v>
      </c>
      <c r="P46" s="251">
        <v>105525.12</v>
      </c>
      <c r="Q46" s="251">
        <v>1990390.15</v>
      </c>
      <c r="R46" s="40"/>
      <c r="S46" s="40"/>
      <c r="T46" s="40">
        <v>348303.03</v>
      </c>
      <c r="U46" s="40">
        <v>65200</v>
      </c>
      <c r="V46" s="40">
        <v>322.95</v>
      </c>
      <c r="W46" s="40">
        <v>351840</v>
      </c>
      <c r="X46" s="40"/>
      <c r="Y46" s="246">
        <v>409060</v>
      </c>
      <c r="Z46" s="246"/>
      <c r="AA46" s="246">
        <v>8004</v>
      </c>
      <c r="AB46" s="246">
        <v>217087.05</v>
      </c>
      <c r="AC46" s="246">
        <v>70510.710000000006</v>
      </c>
      <c r="AD46" s="246"/>
      <c r="AE46" s="246"/>
      <c r="AF46" s="246"/>
      <c r="AG46" s="251"/>
    </row>
    <row r="47" spans="1:33" x14ac:dyDescent="0.2">
      <c r="A47" s="252" t="s">
        <v>1539</v>
      </c>
      <c r="B47" s="244">
        <v>277015.76</v>
      </c>
      <c r="C47" s="244">
        <v>0</v>
      </c>
      <c r="D47" s="244">
        <v>37876.379999999997</v>
      </c>
      <c r="E47" s="244"/>
      <c r="F47" s="251">
        <v>275449.49</v>
      </c>
      <c r="G47" s="251">
        <v>2199.2800000000002</v>
      </c>
      <c r="H47" s="251"/>
      <c r="J47" s="245">
        <v>100000</v>
      </c>
      <c r="K47" s="245">
        <v>49620</v>
      </c>
      <c r="M47" s="245">
        <v>113.26</v>
      </c>
      <c r="N47" s="251"/>
      <c r="O47" s="251"/>
      <c r="P47" s="251"/>
      <c r="Q47" s="251">
        <v>498635.02</v>
      </c>
      <c r="R47" s="40"/>
      <c r="S47" s="40"/>
      <c r="T47" s="40">
        <v>331415.38</v>
      </c>
      <c r="U47" s="40">
        <v>46250</v>
      </c>
      <c r="V47" s="40">
        <v>397.71</v>
      </c>
      <c r="W47" s="40">
        <v>449600</v>
      </c>
      <c r="X47" s="40"/>
      <c r="Y47" s="246">
        <v>499010</v>
      </c>
      <c r="Z47" s="246"/>
      <c r="AA47" s="246"/>
      <c r="AB47" s="246">
        <v>118091.44</v>
      </c>
      <c r="AC47" s="246">
        <v>21977.14</v>
      </c>
      <c r="AD47" s="246"/>
      <c r="AE47" s="246"/>
      <c r="AF47" s="246"/>
      <c r="AG47" s="251"/>
    </row>
    <row r="48" spans="1:33" x14ac:dyDescent="0.2">
      <c r="A48" s="251" t="s">
        <v>1540</v>
      </c>
      <c r="B48" s="244">
        <v>57648.34</v>
      </c>
      <c r="C48" s="244">
        <v>0</v>
      </c>
      <c r="D48" s="244">
        <v>228896.81</v>
      </c>
      <c r="E48" s="244"/>
      <c r="F48" s="251">
        <v>3</v>
      </c>
      <c r="G48" s="251">
        <v>30653.61</v>
      </c>
      <c r="H48" s="251"/>
      <c r="K48" s="245">
        <v>44562</v>
      </c>
      <c r="M48" s="245"/>
      <c r="N48" s="251"/>
      <c r="O48" s="251">
        <v>-11452.2</v>
      </c>
      <c r="P48" s="251"/>
      <c r="Q48" s="251">
        <v>452082.82</v>
      </c>
      <c r="R48" s="40"/>
      <c r="S48" s="40"/>
      <c r="T48" s="40">
        <v>362877.64</v>
      </c>
      <c r="U48" s="40"/>
      <c r="V48" s="40">
        <v>272</v>
      </c>
      <c r="W48" s="40">
        <v>376540</v>
      </c>
      <c r="X48" s="40"/>
      <c r="Y48" s="246">
        <v>466840</v>
      </c>
      <c r="Z48" s="246"/>
      <c r="AA48" s="246"/>
      <c r="AB48" s="246">
        <v>246041.77</v>
      </c>
      <c r="AC48" s="246">
        <v>12765.29</v>
      </c>
      <c r="AD48" s="246"/>
      <c r="AE48" s="246"/>
      <c r="AF48" s="246"/>
      <c r="AG48" s="251"/>
    </row>
    <row r="49" spans="1:33" x14ac:dyDescent="0.2">
      <c r="A49" s="253" t="s">
        <v>1541</v>
      </c>
      <c r="B49" s="244">
        <v>432214.78</v>
      </c>
      <c r="C49" s="244">
        <v>0</v>
      </c>
      <c r="D49" s="244">
        <v>30910.12</v>
      </c>
      <c r="E49" s="244"/>
      <c r="F49" s="251">
        <v>2603927.29</v>
      </c>
      <c r="G49" s="251">
        <v>145777.4</v>
      </c>
      <c r="H49" s="251"/>
      <c r="K49" s="245">
        <v>26780</v>
      </c>
      <c r="M49" s="245"/>
      <c r="N49" s="251"/>
      <c r="O49" s="251"/>
      <c r="P49" s="251">
        <v>97200</v>
      </c>
      <c r="Q49" s="251">
        <v>5378772.1500000004</v>
      </c>
      <c r="R49" s="40"/>
      <c r="S49" s="40"/>
      <c r="T49" s="40">
        <v>383712.39</v>
      </c>
      <c r="U49" s="40"/>
      <c r="V49" s="40">
        <v>774.24</v>
      </c>
      <c r="W49" s="40">
        <v>559590</v>
      </c>
      <c r="X49" s="40">
        <v>117600</v>
      </c>
      <c r="Y49" s="246">
        <v>732150</v>
      </c>
      <c r="Z49" s="246"/>
      <c r="AA49" s="246">
        <v>6960</v>
      </c>
      <c r="AB49" s="246">
        <v>211808.27</v>
      </c>
      <c r="AC49" s="246">
        <v>107179.05</v>
      </c>
      <c r="AD49" s="246"/>
      <c r="AE49" s="246"/>
      <c r="AF49" s="246"/>
      <c r="AG49" s="251"/>
    </row>
    <row r="50" spans="1:33" x14ac:dyDescent="0.2">
      <c r="A50" s="251" t="s">
        <v>1542</v>
      </c>
      <c r="B50" s="244">
        <v>239717</v>
      </c>
      <c r="C50" s="244">
        <v>0</v>
      </c>
      <c r="D50" s="244">
        <v>722897.84</v>
      </c>
      <c r="E50" s="244"/>
      <c r="F50" s="251">
        <v>-157448.79</v>
      </c>
      <c r="G50" s="251">
        <v>-242472.88</v>
      </c>
      <c r="H50" s="251"/>
      <c r="K50" s="245">
        <v>106840</v>
      </c>
      <c r="M50" s="245"/>
      <c r="N50" s="251">
        <v>4586</v>
      </c>
      <c r="O50" s="251"/>
      <c r="P50" s="251"/>
      <c r="Q50" s="251">
        <v>1780248.13</v>
      </c>
      <c r="R50" s="40"/>
      <c r="S50" s="40"/>
      <c r="T50" s="40">
        <v>391772.03</v>
      </c>
      <c r="U50" s="40"/>
      <c r="V50" s="40">
        <v>987.64</v>
      </c>
      <c r="W50" s="40">
        <v>658620</v>
      </c>
      <c r="X50" s="40"/>
      <c r="Y50" s="246">
        <v>768840</v>
      </c>
      <c r="Z50" s="246"/>
      <c r="AA50" s="246"/>
      <c r="AB50" s="246">
        <v>169154.79</v>
      </c>
      <c r="AC50" s="246">
        <v>86035.72</v>
      </c>
      <c r="AD50" s="246"/>
      <c r="AE50" s="246"/>
      <c r="AF50" s="246"/>
      <c r="AG50" s="251"/>
    </row>
    <row r="51" spans="1:33" x14ac:dyDescent="0.2">
      <c r="A51" s="251" t="s">
        <v>1543</v>
      </c>
      <c r="B51" s="244">
        <v>703954.36</v>
      </c>
      <c r="C51" s="244">
        <v>78385.72</v>
      </c>
      <c r="D51" s="244">
        <v>76723.88</v>
      </c>
      <c r="E51" s="244"/>
      <c r="F51" s="251">
        <v>846856.72</v>
      </c>
      <c r="G51" s="251">
        <v>276597.14</v>
      </c>
      <c r="H51" s="251"/>
      <c r="L51" s="245">
        <v>57130</v>
      </c>
      <c r="M51" s="245">
        <v>380</v>
      </c>
      <c r="N51" s="251"/>
      <c r="O51" s="251"/>
      <c r="P51" s="251">
        <v>197487.27</v>
      </c>
      <c r="Q51" s="251">
        <v>2690789.95</v>
      </c>
      <c r="R51" s="40"/>
      <c r="S51" s="40"/>
      <c r="T51" s="40">
        <v>357341.66</v>
      </c>
      <c r="U51" s="40">
        <v>135000</v>
      </c>
      <c r="V51" s="40">
        <v>1008.84</v>
      </c>
      <c r="W51" s="40">
        <v>578880</v>
      </c>
      <c r="X51" s="40">
        <v>206160</v>
      </c>
      <c r="Y51" s="246">
        <v>762033</v>
      </c>
      <c r="Z51" s="246"/>
      <c r="AA51" s="246"/>
      <c r="AB51" s="246">
        <v>447876.49</v>
      </c>
      <c r="AC51" s="246">
        <v>315</v>
      </c>
      <c r="AD51" s="246"/>
      <c r="AE51" s="246"/>
      <c r="AF51" s="246"/>
      <c r="AG51" s="251"/>
    </row>
    <row r="52" spans="1:33" x14ac:dyDescent="0.2">
      <c r="A52" s="251" t="s">
        <v>1544</v>
      </c>
      <c r="B52" s="244">
        <v>572295.49</v>
      </c>
      <c r="C52" s="244">
        <v>0</v>
      </c>
      <c r="D52" s="244">
        <v>31124.9</v>
      </c>
      <c r="E52" s="244"/>
      <c r="F52" s="251">
        <v>467759.68</v>
      </c>
      <c r="G52" s="251">
        <v>-33468.07</v>
      </c>
      <c r="H52" s="251"/>
      <c r="M52" s="245">
        <v>1981</v>
      </c>
      <c r="N52" s="251"/>
      <c r="O52" s="251"/>
      <c r="P52" s="251">
        <v>36376.46</v>
      </c>
      <c r="Q52" s="251">
        <v>2057308.95</v>
      </c>
      <c r="R52" s="40"/>
      <c r="S52" s="40"/>
      <c r="T52" s="40">
        <v>292609.57</v>
      </c>
      <c r="U52" s="40">
        <v>120000</v>
      </c>
      <c r="V52" s="40">
        <v>1305.17</v>
      </c>
      <c r="W52" s="40"/>
      <c r="X52" s="40"/>
      <c r="Y52" s="246">
        <v>46949</v>
      </c>
      <c r="Z52" s="246"/>
      <c r="AA52" s="246">
        <v>7360</v>
      </c>
      <c r="AB52" s="246">
        <v>149736.79999999999</v>
      </c>
      <c r="AC52" s="246">
        <v>49484.7</v>
      </c>
      <c r="AD52" s="246"/>
      <c r="AE52" s="246"/>
      <c r="AF52" s="246"/>
      <c r="AG52" s="251"/>
    </row>
    <row r="53" spans="1:33" x14ac:dyDescent="0.2">
      <c r="A53" s="251" t="s">
        <v>1545</v>
      </c>
      <c r="B53" s="244">
        <v>19342.7</v>
      </c>
      <c r="C53" s="244">
        <v>0</v>
      </c>
      <c r="D53" s="244">
        <v>65305.79</v>
      </c>
      <c r="E53" s="244"/>
      <c r="F53" s="251">
        <v>119925.41</v>
      </c>
      <c r="G53" s="251">
        <v>172987.24</v>
      </c>
      <c r="H53" s="251"/>
      <c r="M53" s="245">
        <v>14.39</v>
      </c>
      <c r="N53" s="251"/>
      <c r="O53" s="251"/>
      <c r="P53" s="251"/>
      <c r="Q53" s="251">
        <v>1988049.06</v>
      </c>
      <c r="R53" s="40"/>
      <c r="S53" s="40"/>
      <c r="T53" s="40">
        <v>198709.15</v>
      </c>
      <c r="U53" s="40"/>
      <c r="V53" s="40">
        <v>111.37</v>
      </c>
      <c r="W53" s="40">
        <v>464850</v>
      </c>
      <c r="X53" s="40">
        <v>50091.85</v>
      </c>
      <c r="Y53" s="246">
        <v>570361</v>
      </c>
      <c r="Z53" s="246"/>
      <c r="AA53" s="246"/>
      <c r="AB53" s="246">
        <v>321766.33</v>
      </c>
      <c r="AC53" s="246">
        <v>18346.62</v>
      </c>
      <c r="AD53" s="246"/>
      <c r="AE53" s="246"/>
      <c r="AF53" s="246"/>
      <c r="AG53" s="251"/>
    </row>
    <row r="54" spans="1:33" x14ac:dyDescent="0.2">
      <c r="A54" s="251" t="s">
        <v>1546</v>
      </c>
      <c r="B54" s="244">
        <v>92987.88</v>
      </c>
      <c r="C54" s="244">
        <v>0</v>
      </c>
      <c r="D54" s="244">
        <v>130178.97</v>
      </c>
      <c r="E54" s="244"/>
      <c r="F54" s="251">
        <v>6136.37</v>
      </c>
      <c r="G54" s="251">
        <v>153000.95000000001</v>
      </c>
      <c r="H54" s="251"/>
      <c r="K54" s="245">
        <v>170045</v>
      </c>
      <c r="M54" s="245">
        <v>830</v>
      </c>
      <c r="N54" s="251"/>
      <c r="O54" s="251">
        <v>249356.91</v>
      </c>
      <c r="P54" s="251">
        <v>-510218.18</v>
      </c>
      <c r="Q54" s="251">
        <v>1911374.52</v>
      </c>
      <c r="R54" s="40"/>
      <c r="S54" s="40"/>
      <c r="T54" s="40">
        <v>349385.6</v>
      </c>
      <c r="U54" s="40"/>
      <c r="V54" s="40">
        <v>124.1</v>
      </c>
      <c r="W54" s="40">
        <v>503410</v>
      </c>
      <c r="X54" s="40"/>
      <c r="Y54" s="246">
        <v>615470</v>
      </c>
      <c r="Z54" s="246"/>
      <c r="AA54" s="246"/>
      <c r="AB54" s="246">
        <v>119463.59</v>
      </c>
      <c r="AC54" s="246">
        <v>30660.58</v>
      </c>
      <c r="AD54" s="246"/>
      <c r="AE54" s="246"/>
      <c r="AF54" s="246"/>
      <c r="AG54" s="251"/>
    </row>
    <row r="55" spans="1:33" x14ac:dyDescent="0.2">
      <c r="A55" s="251" t="s">
        <v>1547</v>
      </c>
      <c r="B55" s="244">
        <v>245642.6</v>
      </c>
      <c r="C55" s="244">
        <v>7583</v>
      </c>
      <c r="D55" s="244">
        <v>38084.93</v>
      </c>
      <c r="E55" s="244"/>
      <c r="F55" s="251">
        <v>107473.45</v>
      </c>
      <c r="G55" s="251">
        <v>133322.56</v>
      </c>
      <c r="H55" s="251"/>
      <c r="K55" s="245">
        <v>33755</v>
      </c>
      <c r="M55" s="245">
        <v>539.41999999999996</v>
      </c>
      <c r="N55" s="251"/>
      <c r="O55" s="251"/>
      <c r="P55" s="251"/>
      <c r="Q55" s="251">
        <v>1946410.43</v>
      </c>
      <c r="R55" s="40">
        <v>518.71</v>
      </c>
      <c r="S55" s="40"/>
      <c r="T55" s="40">
        <v>313892.57</v>
      </c>
      <c r="U55" s="40"/>
      <c r="V55" s="40"/>
      <c r="W55" s="40">
        <v>692034</v>
      </c>
      <c r="X55" s="40">
        <v>92700</v>
      </c>
      <c r="Y55" s="246">
        <v>826164</v>
      </c>
      <c r="Z55" s="246"/>
      <c r="AA55" s="246"/>
      <c r="AB55" s="246">
        <v>236766.63</v>
      </c>
      <c r="AC55" s="246">
        <v>33916.19</v>
      </c>
      <c r="AD55" s="246"/>
      <c r="AE55" s="246"/>
      <c r="AF55" s="246"/>
      <c r="AG55" s="251"/>
    </row>
    <row r="56" spans="1:33" x14ac:dyDescent="0.2">
      <c r="A56" s="251" t="s">
        <v>1548</v>
      </c>
      <c r="B56" s="244">
        <v>325361.59000000003</v>
      </c>
      <c r="C56" s="244">
        <v>18649</v>
      </c>
      <c r="D56" s="244">
        <v>19654.599999999999</v>
      </c>
      <c r="E56" s="244"/>
      <c r="F56" s="251">
        <v>482827.16</v>
      </c>
      <c r="G56" s="251">
        <v>123197.04</v>
      </c>
      <c r="H56" s="251"/>
      <c r="K56" s="245">
        <v>21507.77</v>
      </c>
      <c r="M56" s="245"/>
      <c r="N56" s="251"/>
      <c r="O56" s="251"/>
      <c r="P56" s="251"/>
      <c r="Q56" s="251">
        <v>1372237.86</v>
      </c>
      <c r="R56" s="40"/>
      <c r="S56" s="40"/>
      <c r="T56" s="40">
        <v>263709.11</v>
      </c>
      <c r="U56" s="40">
        <v>61400</v>
      </c>
      <c r="V56" s="40">
        <v>395.8</v>
      </c>
      <c r="W56" s="40">
        <v>331234.40000000002</v>
      </c>
      <c r="X56" s="40">
        <v>54900</v>
      </c>
      <c r="Y56" s="246">
        <v>384934.40000000002</v>
      </c>
      <c r="Z56" s="246"/>
      <c r="AA56" s="246"/>
      <c r="AB56" s="246">
        <v>149126.57999999999</v>
      </c>
      <c r="AC56" s="246">
        <v>121435.24</v>
      </c>
      <c r="AD56" s="246"/>
      <c r="AE56" s="246"/>
      <c r="AF56" s="246"/>
      <c r="AG56" s="251"/>
    </row>
    <row r="57" spans="1:33" x14ac:dyDescent="0.2">
      <c r="A57" s="251" t="s">
        <v>1549</v>
      </c>
      <c r="B57" s="244">
        <v>234116.58</v>
      </c>
      <c r="C57" s="244">
        <v>0</v>
      </c>
      <c r="D57" s="244">
        <v>55670.39</v>
      </c>
      <c r="E57" s="244"/>
      <c r="F57" s="251">
        <v>22153.18</v>
      </c>
      <c r="G57" s="251">
        <v>33415.53</v>
      </c>
      <c r="H57" s="251"/>
      <c r="J57" s="245">
        <v>3000</v>
      </c>
      <c r="K57" s="245">
        <v>25635</v>
      </c>
      <c r="M57" s="245">
        <v>28.04</v>
      </c>
      <c r="N57" s="251"/>
      <c r="O57" s="251"/>
      <c r="P57" s="251">
        <v>1284.69</v>
      </c>
      <c r="Q57" s="251">
        <v>1028783.07</v>
      </c>
      <c r="R57" s="40">
        <v>526.36</v>
      </c>
      <c r="S57" s="40"/>
      <c r="T57" s="40">
        <v>287693.90000000002</v>
      </c>
      <c r="U57" s="40"/>
      <c r="V57" s="40"/>
      <c r="W57" s="40">
        <v>281708.7</v>
      </c>
      <c r="X57" s="40">
        <v>51000</v>
      </c>
      <c r="Y57" s="246">
        <v>373793.7</v>
      </c>
      <c r="Z57" s="246"/>
      <c r="AA57" s="246"/>
      <c r="AB57" s="246">
        <v>289845.88</v>
      </c>
      <c r="AC57" s="246">
        <v>24326.87</v>
      </c>
      <c r="AD57" s="246"/>
      <c r="AE57" s="246"/>
      <c r="AF57" s="246"/>
      <c r="AG57" s="251"/>
    </row>
    <row r="58" spans="1:33" x14ac:dyDescent="0.2">
      <c r="A58" s="251" t="s">
        <v>1550</v>
      </c>
      <c r="B58" s="244">
        <v>556036.46</v>
      </c>
      <c r="C58" s="244">
        <v>3811.84</v>
      </c>
      <c r="D58" s="244">
        <v>56802.55</v>
      </c>
      <c r="E58" s="244"/>
      <c r="F58" s="251">
        <v>73279.55</v>
      </c>
      <c r="G58" s="251">
        <v>62363.49</v>
      </c>
      <c r="H58" s="251"/>
      <c r="J58" s="245">
        <v>2000</v>
      </c>
      <c r="K58" s="245">
        <v>36678.82</v>
      </c>
      <c r="M58" s="245">
        <v>18.690000000000001</v>
      </c>
      <c r="N58" s="251"/>
      <c r="O58" s="251"/>
      <c r="P58" s="251"/>
      <c r="Q58" s="251">
        <v>566631.65</v>
      </c>
      <c r="R58" s="40"/>
      <c r="S58" s="40"/>
      <c r="T58" s="40">
        <v>384210.22</v>
      </c>
      <c r="U58" s="40">
        <v>81000</v>
      </c>
      <c r="V58" s="40">
        <v>1028.27</v>
      </c>
      <c r="W58" s="40">
        <v>553317.39</v>
      </c>
      <c r="X58" s="40">
        <v>68700</v>
      </c>
      <c r="Y58" s="246">
        <v>663447.39</v>
      </c>
      <c r="Z58" s="246"/>
      <c r="AA58" s="246"/>
      <c r="AB58" s="246">
        <v>336353.67</v>
      </c>
      <c r="AC58" s="246">
        <v>18070.02</v>
      </c>
      <c r="AD58" s="246"/>
      <c r="AE58" s="246"/>
      <c r="AF58" s="246"/>
      <c r="AG58" s="251"/>
    </row>
    <row r="59" spans="1:33" x14ac:dyDescent="0.2">
      <c r="A59" s="251" t="s">
        <v>1551</v>
      </c>
      <c r="B59" s="244">
        <v>92863.05</v>
      </c>
      <c r="C59" s="244">
        <v>4658.6400000000003</v>
      </c>
      <c r="D59" s="244">
        <v>17546.77</v>
      </c>
      <c r="E59" s="244"/>
      <c r="F59" s="251">
        <v>229143.82</v>
      </c>
      <c r="G59" s="251">
        <v>40765.410000000003</v>
      </c>
      <c r="H59" s="251"/>
      <c r="K59" s="245">
        <v>29750</v>
      </c>
      <c r="M59" s="245"/>
      <c r="N59" s="251"/>
      <c r="O59" s="251"/>
      <c r="P59" s="251">
        <v>-32897.97</v>
      </c>
      <c r="Q59" s="251">
        <v>1787234.17</v>
      </c>
      <c r="R59" s="40"/>
      <c r="S59" s="40"/>
      <c r="T59" s="40">
        <v>256875.88</v>
      </c>
      <c r="U59" s="40"/>
      <c r="V59" s="40">
        <v>2.3199999999999998</v>
      </c>
      <c r="W59" s="40">
        <v>309078</v>
      </c>
      <c r="X59" s="40">
        <v>70200</v>
      </c>
      <c r="Y59" s="246">
        <v>426678</v>
      </c>
      <c r="Z59" s="246"/>
      <c r="AA59" s="246"/>
      <c r="AB59" s="246">
        <v>189859.01</v>
      </c>
      <c r="AC59" s="246">
        <v>66235.02</v>
      </c>
      <c r="AD59" s="246"/>
      <c r="AE59" s="246"/>
      <c r="AF59" s="246"/>
      <c r="AG59" s="251"/>
    </row>
    <row r="60" spans="1:33" x14ac:dyDescent="0.2">
      <c r="A60" s="251" t="s">
        <v>1552</v>
      </c>
      <c r="B60" s="244">
        <v>137609.82</v>
      </c>
      <c r="C60" s="244">
        <v>1618.91</v>
      </c>
      <c r="D60" s="244">
        <v>42075.68</v>
      </c>
      <c r="E60" s="244"/>
      <c r="F60" s="251">
        <v>2137251.71</v>
      </c>
      <c r="G60" s="251">
        <v>53735.88</v>
      </c>
      <c r="H60" s="251"/>
      <c r="K60" s="245">
        <v>33621.550000000003</v>
      </c>
      <c r="M60" s="245">
        <v>546</v>
      </c>
      <c r="N60" s="251"/>
      <c r="O60" s="251"/>
      <c r="P60" s="251"/>
      <c r="Q60" s="251">
        <v>3909726.18</v>
      </c>
      <c r="R60" s="40"/>
      <c r="S60" s="40"/>
      <c r="T60" s="40">
        <v>360823.84</v>
      </c>
      <c r="U60" s="40"/>
      <c r="V60" s="40">
        <v>226.01</v>
      </c>
      <c r="W60" s="40">
        <v>629028.5</v>
      </c>
      <c r="X60" s="40">
        <v>90601.63</v>
      </c>
      <c r="Y60" s="246">
        <v>745848.5</v>
      </c>
      <c r="Z60" s="246"/>
      <c r="AA60" s="246"/>
      <c r="AB60" s="246">
        <v>291382.82</v>
      </c>
      <c r="AC60" s="246">
        <v>90193.79</v>
      </c>
      <c r="AD60" s="246"/>
      <c r="AE60" s="246"/>
      <c r="AF60" s="246"/>
      <c r="AG60" s="251"/>
    </row>
    <row r="61" spans="1:33" x14ac:dyDescent="0.2">
      <c r="A61" s="251" t="s">
        <v>1553</v>
      </c>
      <c r="B61" s="244">
        <v>278880.65999999997</v>
      </c>
      <c r="C61" s="244">
        <v>6642.61</v>
      </c>
      <c r="D61" s="244">
        <v>13925.82</v>
      </c>
      <c r="E61" s="244"/>
      <c r="F61" s="251">
        <v>143714.68</v>
      </c>
      <c r="G61" s="251">
        <v>820247.43</v>
      </c>
      <c r="H61" s="251"/>
      <c r="J61" s="245">
        <v>2000</v>
      </c>
      <c r="K61" s="245">
        <v>35450</v>
      </c>
      <c r="M61" s="245">
        <v>458.69</v>
      </c>
      <c r="N61" s="251"/>
      <c r="O61" s="251"/>
      <c r="P61" s="251"/>
      <c r="Q61" s="251">
        <v>2469567.41</v>
      </c>
      <c r="R61" s="40">
        <v>400.55</v>
      </c>
      <c r="S61" s="40"/>
      <c r="T61" s="40">
        <v>483959.76</v>
      </c>
      <c r="U61" s="40"/>
      <c r="V61" s="40">
        <v>463.42</v>
      </c>
      <c r="W61" s="40">
        <v>973282</v>
      </c>
      <c r="X61" s="40">
        <v>86500</v>
      </c>
      <c r="Y61" s="246">
        <v>1110792</v>
      </c>
      <c r="Z61" s="246"/>
      <c r="AA61" s="246"/>
      <c r="AB61" s="246">
        <v>325293.39</v>
      </c>
      <c r="AC61" s="246">
        <v>96537.96</v>
      </c>
      <c r="AD61" s="246"/>
      <c r="AE61" s="246"/>
      <c r="AF61" s="246">
        <v>20701.63</v>
      </c>
      <c r="AG61" s="251"/>
    </row>
    <row r="62" spans="1:33" x14ac:dyDescent="0.2">
      <c r="A62" s="251" t="s">
        <v>1638</v>
      </c>
      <c r="B62" s="244">
        <v>210233.97</v>
      </c>
      <c r="C62" s="244">
        <v>1005.85</v>
      </c>
      <c r="D62" s="244">
        <v>86524.06</v>
      </c>
      <c r="E62" s="244"/>
      <c r="F62" s="251">
        <v>357727.49</v>
      </c>
      <c r="G62" s="251">
        <v>158742.16</v>
      </c>
      <c r="H62" s="251"/>
      <c r="J62" s="245">
        <v>3000</v>
      </c>
      <c r="K62" s="245">
        <v>18350</v>
      </c>
      <c r="M62" s="245">
        <v>198.04</v>
      </c>
      <c r="N62" s="251"/>
      <c r="O62" s="251"/>
      <c r="P62" s="251"/>
      <c r="Q62" s="251">
        <v>2114448.44</v>
      </c>
      <c r="R62" s="40"/>
      <c r="S62" s="40"/>
      <c r="T62" s="40">
        <v>270470.62</v>
      </c>
      <c r="U62" s="40"/>
      <c r="V62" s="40">
        <v>993.84</v>
      </c>
      <c r="W62" s="40">
        <v>448446</v>
      </c>
      <c r="X62" s="40">
        <v>67500</v>
      </c>
      <c r="Y62" s="246">
        <v>515946</v>
      </c>
      <c r="Z62" s="246"/>
      <c r="AA62" s="246"/>
      <c r="AB62" s="246">
        <v>241869.93</v>
      </c>
      <c r="AC62" s="246">
        <v>78348</v>
      </c>
      <c r="AD62" s="246"/>
      <c r="AE62" s="246"/>
      <c r="AF62" s="246"/>
      <c r="AG62" s="251"/>
    </row>
    <row r="63" spans="1:33" x14ac:dyDescent="0.2">
      <c r="A63" s="251" t="s">
        <v>1641</v>
      </c>
      <c r="B63" s="244">
        <v>150180.65</v>
      </c>
      <c r="C63" s="244">
        <v>0</v>
      </c>
      <c r="D63" s="244">
        <v>28422.7</v>
      </c>
      <c r="E63" s="244"/>
      <c r="F63" s="251">
        <v>1750328.8</v>
      </c>
      <c r="G63" s="251">
        <v>22410.01</v>
      </c>
      <c r="H63" s="251"/>
      <c r="K63" s="245">
        <v>30750</v>
      </c>
      <c r="M63" s="245"/>
      <c r="N63" s="251"/>
      <c r="O63" s="251"/>
      <c r="P63" s="251"/>
      <c r="Q63" s="251">
        <v>2791483.6</v>
      </c>
      <c r="R63" s="40"/>
      <c r="S63" s="40"/>
      <c r="T63" s="40">
        <v>271640.59000000003</v>
      </c>
      <c r="U63" s="40"/>
      <c r="V63" s="40">
        <v>239.88</v>
      </c>
      <c r="W63" s="40">
        <v>625608.06000000006</v>
      </c>
      <c r="X63" s="40">
        <v>68700</v>
      </c>
      <c r="Y63" s="246">
        <v>741708.06</v>
      </c>
      <c r="Z63" s="246"/>
      <c r="AA63" s="246"/>
      <c r="AB63" s="246">
        <v>187916.5</v>
      </c>
      <c r="AC63" s="246">
        <v>72444.47</v>
      </c>
      <c r="AD63" s="246"/>
      <c r="AE63" s="246"/>
      <c r="AF63" s="246"/>
      <c r="AG63" s="251"/>
    </row>
    <row r="64" spans="1:33" x14ac:dyDescent="0.2">
      <c r="A64" s="251" t="s">
        <v>1554</v>
      </c>
      <c r="B64" s="244">
        <v>651647.46</v>
      </c>
      <c r="C64" s="244">
        <v>0</v>
      </c>
      <c r="D64" s="244">
        <v>223378.79</v>
      </c>
      <c r="E64" s="244"/>
      <c r="F64" s="251">
        <v>327225.25</v>
      </c>
      <c r="G64" s="251">
        <v>40478.910000000003</v>
      </c>
      <c r="H64" s="251"/>
      <c r="K64" s="245">
        <v>6000</v>
      </c>
      <c r="L64" s="245">
        <v>82375</v>
      </c>
      <c r="M64" s="245">
        <v>0</v>
      </c>
      <c r="N64" s="251"/>
      <c r="O64" s="251"/>
      <c r="P64" s="251">
        <v>138717.6</v>
      </c>
      <c r="Q64" s="251">
        <v>1683662.57</v>
      </c>
      <c r="R64" s="40"/>
      <c r="S64" s="40"/>
      <c r="T64" s="40">
        <v>410353.65</v>
      </c>
      <c r="U64" s="40">
        <v>67225</v>
      </c>
      <c r="V64" s="40">
        <v>1301.92</v>
      </c>
      <c r="W64" s="40">
        <v>1040579.7</v>
      </c>
      <c r="X64" s="40"/>
      <c r="Y64" s="246">
        <v>1133158.7</v>
      </c>
      <c r="Z64" s="246"/>
      <c r="AA64" s="246"/>
      <c r="AB64" s="246">
        <v>215460.68</v>
      </c>
      <c r="AC64" s="246">
        <v>34081.64</v>
      </c>
      <c r="AD64" s="246"/>
      <c r="AE64" s="246"/>
      <c r="AF64" s="246"/>
      <c r="AG64" s="251"/>
    </row>
    <row r="65" spans="1:33" x14ac:dyDescent="0.2">
      <c r="A65" s="251" t="s">
        <v>1555</v>
      </c>
      <c r="B65" s="244">
        <v>547618.24</v>
      </c>
      <c r="C65" s="244">
        <v>0</v>
      </c>
      <c r="D65" s="244">
        <v>41476.74</v>
      </c>
      <c r="E65" s="244"/>
      <c r="F65" s="251">
        <v>-32414.15</v>
      </c>
      <c r="G65" s="251">
        <v>247160.88</v>
      </c>
      <c r="H65" s="251"/>
      <c r="K65" s="245">
        <v>6000</v>
      </c>
      <c r="L65" s="245">
        <v>71300</v>
      </c>
      <c r="M65" s="245">
        <v>163.74</v>
      </c>
      <c r="N65" s="251"/>
      <c r="O65" s="251"/>
      <c r="P65" s="251"/>
      <c r="Q65" s="251">
        <v>1188971.67</v>
      </c>
      <c r="R65" s="40"/>
      <c r="S65" s="40"/>
      <c r="T65" s="40">
        <v>465829.78</v>
      </c>
      <c r="U65" s="40"/>
      <c r="V65" s="40">
        <v>961.28</v>
      </c>
      <c r="W65" s="40">
        <v>306660</v>
      </c>
      <c r="X65" s="40"/>
      <c r="Y65" s="246">
        <v>465780</v>
      </c>
      <c r="Z65" s="246"/>
      <c r="AA65" s="246"/>
      <c r="AB65" s="246">
        <v>222543.92</v>
      </c>
      <c r="AC65" s="246">
        <v>116422.84</v>
      </c>
      <c r="AD65" s="246"/>
      <c r="AE65" s="246"/>
      <c r="AF65" s="246"/>
      <c r="AG65" s="251"/>
    </row>
    <row r="66" spans="1:33" x14ac:dyDescent="0.2">
      <c r="A66" s="251" t="s">
        <v>1556</v>
      </c>
      <c r="B66" s="244">
        <v>632290.23</v>
      </c>
      <c r="C66" s="244">
        <v>0</v>
      </c>
      <c r="D66" s="244">
        <v>52078.09</v>
      </c>
      <c r="E66" s="244"/>
      <c r="F66" s="251">
        <v>601772.18000000005</v>
      </c>
      <c r="G66" s="251">
        <v>262887.44</v>
      </c>
      <c r="H66" s="251"/>
      <c r="K66" s="245">
        <v>7535.4</v>
      </c>
      <c r="M66" s="245"/>
      <c r="N66" s="251"/>
      <c r="O66" s="251"/>
      <c r="P66" s="251">
        <v>130414.07</v>
      </c>
      <c r="Q66" s="251">
        <v>2121250.9300000002</v>
      </c>
      <c r="R66" s="40">
        <v>1129.8800000000001</v>
      </c>
      <c r="S66" s="40"/>
      <c r="T66" s="40">
        <v>370527.61</v>
      </c>
      <c r="U66" s="40"/>
      <c r="V66" s="40"/>
      <c r="W66" s="40">
        <v>507960</v>
      </c>
      <c r="X66" s="40">
        <v>28980</v>
      </c>
      <c r="Y66" s="246">
        <v>710640</v>
      </c>
      <c r="Z66" s="246"/>
      <c r="AA66" s="246"/>
      <c r="AB66" s="246">
        <v>197246.47</v>
      </c>
      <c r="AC66" s="246">
        <v>129810.64</v>
      </c>
      <c r="AD66" s="246"/>
      <c r="AE66" s="246"/>
      <c r="AF66" s="246"/>
      <c r="AG66" s="251"/>
    </row>
    <row r="67" spans="1:33" x14ac:dyDescent="0.2">
      <c r="A67" s="251" t="s">
        <v>1557</v>
      </c>
      <c r="B67" s="244">
        <v>288019.90000000002</v>
      </c>
      <c r="C67" s="244">
        <v>0</v>
      </c>
      <c r="D67" s="244">
        <v>209366.35</v>
      </c>
      <c r="E67" s="244"/>
      <c r="F67" s="251">
        <v>26900.3</v>
      </c>
      <c r="G67" s="251">
        <v>-81644.97</v>
      </c>
      <c r="H67" s="251"/>
      <c r="K67" s="245">
        <v>22620</v>
      </c>
      <c r="L67" s="245">
        <v>58700</v>
      </c>
      <c r="M67" s="245"/>
      <c r="N67" s="251"/>
      <c r="O67" s="251"/>
      <c r="P67" s="251">
        <v>238837.49</v>
      </c>
      <c r="Q67" s="251">
        <v>1374864.38</v>
      </c>
      <c r="R67" s="40"/>
      <c r="S67" s="40"/>
      <c r="T67" s="40">
        <v>407572.03</v>
      </c>
      <c r="U67" s="40"/>
      <c r="V67" s="40">
        <v>545.73</v>
      </c>
      <c r="W67" s="40">
        <v>668193.4</v>
      </c>
      <c r="X67" s="40">
        <v>2500</v>
      </c>
      <c r="Y67" s="246">
        <v>940093.4</v>
      </c>
      <c r="Z67" s="246">
        <v>9270</v>
      </c>
      <c r="AA67" s="246"/>
      <c r="AB67" s="246">
        <v>225914.59</v>
      </c>
      <c r="AC67" s="246">
        <v>59438.31</v>
      </c>
      <c r="AD67" s="246"/>
      <c r="AE67" s="246"/>
      <c r="AF67" s="246"/>
      <c r="AG67" s="251"/>
    </row>
    <row r="68" spans="1:33" x14ac:dyDescent="0.2">
      <c r="A68" s="251" t="s">
        <v>1558</v>
      </c>
      <c r="B68" s="244">
        <v>835713.14</v>
      </c>
      <c r="C68" s="244">
        <v>0</v>
      </c>
      <c r="D68" s="244">
        <v>45779.31</v>
      </c>
      <c r="E68" s="244"/>
      <c r="F68" s="251">
        <v>39937.11</v>
      </c>
      <c r="G68" s="251">
        <v>1232596.05</v>
      </c>
      <c r="H68" s="251"/>
      <c r="K68" s="245">
        <v>13785.51</v>
      </c>
      <c r="L68" s="245">
        <v>413775</v>
      </c>
      <c r="M68" s="245"/>
      <c r="N68" s="251"/>
      <c r="O68" s="251"/>
      <c r="P68" s="251">
        <v>48481.65</v>
      </c>
      <c r="Q68" s="251">
        <v>2680574.06</v>
      </c>
      <c r="R68" s="40"/>
      <c r="S68" s="40"/>
      <c r="T68" s="40">
        <v>552081.06000000006</v>
      </c>
      <c r="U68" s="40"/>
      <c r="V68" s="40">
        <v>1517.95</v>
      </c>
      <c r="W68" s="40">
        <v>1029914.7</v>
      </c>
      <c r="X68" s="40">
        <v>27000</v>
      </c>
      <c r="Y68" s="246">
        <v>1221974.7</v>
      </c>
      <c r="Z68" s="246"/>
      <c r="AA68" s="246"/>
      <c r="AB68" s="246">
        <v>293671.02</v>
      </c>
      <c r="AC68" s="246">
        <v>199455.16</v>
      </c>
      <c r="AD68" s="246"/>
      <c r="AE68" s="246"/>
      <c r="AF68" s="246"/>
      <c r="AG68" s="251"/>
    </row>
    <row r="69" spans="1:33" x14ac:dyDescent="0.2">
      <c r="A69" s="251" t="s">
        <v>1559</v>
      </c>
      <c r="B69" s="244">
        <v>783490.79</v>
      </c>
      <c r="C69" s="244">
        <v>5000</v>
      </c>
      <c r="D69" s="244">
        <v>161980.17000000001</v>
      </c>
      <c r="E69" s="244"/>
      <c r="F69" s="251">
        <v>-97214.53</v>
      </c>
      <c r="G69" s="251">
        <v>135142.25</v>
      </c>
      <c r="H69" s="251"/>
      <c r="K69" s="245">
        <v>15500</v>
      </c>
      <c r="L69" s="245">
        <v>4020</v>
      </c>
      <c r="M69" s="245">
        <v>2476.48</v>
      </c>
      <c r="N69" s="251">
        <v>5000</v>
      </c>
      <c r="O69" s="251"/>
      <c r="P69" s="251">
        <v>-106703.8</v>
      </c>
      <c r="Q69" s="251">
        <v>2191965</v>
      </c>
      <c r="R69" s="40"/>
      <c r="S69" s="40"/>
      <c r="T69" s="40">
        <v>441624.62</v>
      </c>
      <c r="U69" s="40">
        <v>175880</v>
      </c>
      <c r="V69" s="40">
        <v>1531.68</v>
      </c>
      <c r="W69" s="40">
        <v>510960</v>
      </c>
      <c r="X69" s="40"/>
      <c r="Y69" s="246">
        <v>716580</v>
      </c>
      <c r="Z69" s="246"/>
      <c r="AA69" s="246"/>
      <c r="AB69" s="246">
        <v>230984.7</v>
      </c>
      <c r="AC69" s="246">
        <v>84958.74</v>
      </c>
      <c r="AD69" s="246"/>
      <c r="AE69" s="246"/>
      <c r="AF69" s="246"/>
      <c r="AG69" s="251"/>
    </row>
    <row r="70" spans="1:33" x14ac:dyDescent="0.2">
      <c r="A70" s="251" t="s">
        <v>1560</v>
      </c>
      <c r="B70" s="244">
        <v>897194.46</v>
      </c>
      <c r="C70" s="244">
        <v>0</v>
      </c>
      <c r="D70" s="244">
        <v>43617.38</v>
      </c>
      <c r="E70" s="244"/>
      <c r="F70" s="251">
        <v>32417.03</v>
      </c>
      <c r="G70" s="251">
        <v>196942.15</v>
      </c>
      <c r="H70" s="251"/>
      <c r="K70" s="245">
        <v>9115.58</v>
      </c>
      <c r="M70" s="245"/>
      <c r="N70" s="251"/>
      <c r="O70" s="251"/>
      <c r="P70" s="251">
        <v>50047.21</v>
      </c>
      <c r="Q70" s="251">
        <v>1302561.3500000001</v>
      </c>
      <c r="R70" s="40"/>
      <c r="S70" s="40"/>
      <c r="T70" s="40">
        <v>788543.87</v>
      </c>
      <c r="U70" s="40"/>
      <c r="V70" s="40">
        <v>2530.25</v>
      </c>
      <c r="W70" s="40">
        <v>610632</v>
      </c>
      <c r="X70" s="40">
        <v>1440</v>
      </c>
      <c r="Y70" s="246">
        <v>795192</v>
      </c>
      <c r="Z70" s="246"/>
      <c r="AA70" s="246"/>
      <c r="AB70" s="246">
        <v>220356.44</v>
      </c>
      <c r="AC70" s="246">
        <v>82458.33</v>
      </c>
      <c r="AD70" s="246"/>
      <c r="AE70" s="246"/>
      <c r="AF70" s="246"/>
      <c r="AG70" s="251"/>
    </row>
    <row r="71" spans="1:33" x14ac:dyDescent="0.2">
      <c r="A71" s="251" t="s">
        <v>1561</v>
      </c>
      <c r="B71" s="244">
        <v>716401.67</v>
      </c>
      <c r="C71" s="244">
        <v>0</v>
      </c>
      <c r="D71" s="244">
        <v>55248.3</v>
      </c>
      <c r="E71" s="244"/>
      <c r="F71" s="251">
        <v>401776.1</v>
      </c>
      <c r="G71" s="251">
        <v>87245.52</v>
      </c>
      <c r="H71" s="251"/>
      <c r="K71" s="245">
        <v>6121</v>
      </c>
      <c r="L71" s="245">
        <v>214950</v>
      </c>
      <c r="M71" s="245"/>
      <c r="N71" s="251"/>
      <c r="O71" s="251"/>
      <c r="P71" s="251">
        <v>196412.55</v>
      </c>
      <c r="Q71" s="251">
        <v>1726865.73</v>
      </c>
      <c r="R71" s="40"/>
      <c r="S71" s="40"/>
      <c r="T71" s="40">
        <v>560886.51</v>
      </c>
      <c r="U71" s="40">
        <v>28000</v>
      </c>
      <c r="V71" s="40"/>
      <c r="W71" s="40">
        <v>663429</v>
      </c>
      <c r="X71" s="40">
        <v>90600</v>
      </c>
      <c r="Y71" s="246">
        <v>948309</v>
      </c>
      <c r="Z71" s="246"/>
      <c r="AA71" s="246">
        <v>4000</v>
      </c>
      <c r="AB71" s="246">
        <v>390071.32</v>
      </c>
      <c r="AC71" s="246">
        <v>69431.86</v>
      </c>
      <c r="AD71" s="246"/>
      <c r="AE71" s="246"/>
      <c r="AF71" s="246"/>
      <c r="AG71" s="251"/>
    </row>
    <row r="72" spans="1:33" x14ac:dyDescent="0.2">
      <c r="A72" s="251" t="s">
        <v>1562</v>
      </c>
      <c r="B72" s="244">
        <v>482648.06</v>
      </c>
      <c r="C72" s="244">
        <v>0</v>
      </c>
      <c r="D72" s="244">
        <v>92659.36</v>
      </c>
      <c r="E72" s="244"/>
      <c r="F72" s="251">
        <v>311651.59999999998</v>
      </c>
      <c r="G72" s="251">
        <v>142723.60999999999</v>
      </c>
      <c r="H72" s="251"/>
      <c r="K72" s="245">
        <v>6150</v>
      </c>
      <c r="L72" s="245">
        <v>41500</v>
      </c>
      <c r="M72" s="245"/>
      <c r="N72" s="251"/>
      <c r="O72" s="251"/>
      <c r="P72" s="251">
        <v>175224.06</v>
      </c>
      <c r="Q72" s="251">
        <v>1340923.19</v>
      </c>
      <c r="R72" s="40"/>
      <c r="S72" s="40"/>
      <c r="T72" s="40">
        <v>381170.82</v>
      </c>
      <c r="U72" s="40">
        <v>13500</v>
      </c>
      <c r="V72" s="40">
        <v>756.1</v>
      </c>
      <c r="W72" s="40">
        <v>689791.2</v>
      </c>
      <c r="X72" s="40">
        <v>79500</v>
      </c>
      <c r="Y72" s="246">
        <v>1033591.2</v>
      </c>
      <c r="Z72" s="246"/>
      <c r="AA72" s="246"/>
      <c r="AB72" s="246">
        <v>200152.92</v>
      </c>
      <c r="AC72" s="246">
        <v>67212.160000000003</v>
      </c>
      <c r="AD72" s="246"/>
      <c r="AE72" s="246"/>
      <c r="AF72" s="246"/>
      <c r="AG72" s="251"/>
    </row>
    <row r="73" spans="1:33" x14ac:dyDescent="0.2">
      <c r="A73" s="251" t="s">
        <v>1563</v>
      </c>
      <c r="B73" s="244">
        <v>613399.9</v>
      </c>
      <c r="C73" s="244">
        <v>0</v>
      </c>
      <c r="D73" s="244">
        <v>79087.88</v>
      </c>
      <c r="E73" s="244"/>
      <c r="F73" s="251">
        <v>767980.1</v>
      </c>
      <c r="G73" s="251">
        <v>148548.4</v>
      </c>
      <c r="H73" s="251"/>
      <c r="K73" s="245">
        <v>7600</v>
      </c>
      <c r="M73" s="245"/>
      <c r="N73" s="251"/>
      <c r="O73" s="251"/>
      <c r="P73" s="251">
        <v>149934.78</v>
      </c>
      <c r="Q73" s="251">
        <v>1529202.14</v>
      </c>
      <c r="R73" s="40"/>
      <c r="S73" s="40"/>
      <c r="T73" s="40">
        <v>442809.73</v>
      </c>
      <c r="U73" s="40">
        <v>50000</v>
      </c>
      <c r="V73" s="40">
        <v>28.93</v>
      </c>
      <c r="W73" s="40">
        <v>368769.9</v>
      </c>
      <c r="X73" s="40"/>
      <c r="Y73" s="246">
        <v>526929.9</v>
      </c>
      <c r="Z73" s="246"/>
      <c r="AA73" s="246"/>
      <c r="AB73" s="246">
        <v>205004.56</v>
      </c>
      <c r="AC73" s="246">
        <v>125649.98</v>
      </c>
      <c r="AD73" s="246"/>
      <c r="AE73" s="246"/>
      <c r="AF73" s="246"/>
      <c r="AG73" s="251"/>
    </row>
    <row r="74" spans="1:33" x14ac:dyDescent="0.2">
      <c r="A74" s="251" t="s">
        <v>1564</v>
      </c>
      <c r="B74" s="244">
        <v>725028.2</v>
      </c>
      <c r="C74" s="244">
        <v>0</v>
      </c>
      <c r="D74" s="244">
        <v>49471.15</v>
      </c>
      <c r="E74" s="244"/>
      <c r="F74" s="251">
        <v>2068676.1</v>
      </c>
      <c r="G74" s="251">
        <v>254823.91</v>
      </c>
      <c r="H74" s="251"/>
      <c r="K74" s="245">
        <v>6000</v>
      </c>
      <c r="L74" s="245">
        <v>63400</v>
      </c>
      <c r="M74" s="245"/>
      <c r="N74" s="251"/>
      <c r="O74" s="251"/>
      <c r="P74" s="251">
        <v>1141692.69</v>
      </c>
      <c r="Q74" s="251">
        <v>464694.52</v>
      </c>
      <c r="R74" s="40"/>
      <c r="S74" s="40"/>
      <c r="T74" s="40">
        <v>481906.46</v>
      </c>
      <c r="U74" s="40"/>
      <c r="V74" s="40">
        <v>1381.62</v>
      </c>
      <c r="W74" s="40">
        <v>554968.19999999995</v>
      </c>
      <c r="X74" s="40">
        <v>47000</v>
      </c>
      <c r="Y74" s="246">
        <v>751068.2</v>
      </c>
      <c r="Z74" s="246"/>
      <c r="AA74" s="246"/>
      <c r="AB74" s="246">
        <v>184131.59</v>
      </c>
      <c r="AC74" s="246">
        <v>113090.04</v>
      </c>
      <c r="AD74" s="246"/>
      <c r="AE74" s="246"/>
      <c r="AF74" s="246"/>
      <c r="AG74" s="251"/>
    </row>
    <row r="75" spans="1:33" x14ac:dyDescent="0.2">
      <c r="A75" s="251" t="s">
        <v>1565</v>
      </c>
      <c r="B75" s="244">
        <v>406000.78</v>
      </c>
      <c r="C75" s="244">
        <v>0</v>
      </c>
      <c r="D75" s="244">
        <v>84240.41</v>
      </c>
      <c r="E75" s="244"/>
      <c r="F75" s="251">
        <v>1224798.27</v>
      </c>
      <c r="G75" s="251">
        <v>113025.84</v>
      </c>
      <c r="H75" s="251"/>
      <c r="K75" s="245">
        <v>11000</v>
      </c>
      <c r="L75" s="245">
        <v>55200</v>
      </c>
      <c r="M75" s="245"/>
      <c r="N75" s="251"/>
      <c r="O75" s="251"/>
      <c r="P75" s="251">
        <v>179180.64</v>
      </c>
      <c r="Q75" s="251">
        <v>961521.58</v>
      </c>
      <c r="R75" s="40"/>
      <c r="S75" s="40"/>
      <c r="T75" s="40">
        <v>362265.59999999998</v>
      </c>
      <c r="U75" s="40">
        <v>39800</v>
      </c>
      <c r="V75" s="40">
        <v>1684.35</v>
      </c>
      <c r="W75" s="40">
        <v>579667.5</v>
      </c>
      <c r="X75" s="40">
        <v>21000</v>
      </c>
      <c r="Y75" s="246">
        <v>892927.5</v>
      </c>
      <c r="Z75" s="246"/>
      <c r="AA75" s="246"/>
      <c r="AB75" s="246">
        <v>134638.35999999999</v>
      </c>
      <c r="AC75" s="246">
        <v>118899.13</v>
      </c>
      <c r="AD75" s="246"/>
      <c r="AE75" s="246"/>
      <c r="AF75" s="246"/>
      <c r="AG75" s="251"/>
    </row>
    <row r="76" spans="1:33" x14ac:dyDescent="0.2">
      <c r="A76" s="251" t="s">
        <v>1566</v>
      </c>
      <c r="B76" s="244">
        <v>680505.48</v>
      </c>
      <c r="C76" s="244">
        <v>0</v>
      </c>
      <c r="D76" s="244">
        <v>120572.33</v>
      </c>
      <c r="E76" s="244"/>
      <c r="F76" s="251">
        <v>1546532.23</v>
      </c>
      <c r="G76" s="251">
        <v>259802.23</v>
      </c>
      <c r="H76" s="251"/>
      <c r="K76" s="245">
        <v>6000</v>
      </c>
      <c r="L76" s="245">
        <v>84000</v>
      </c>
      <c r="M76" s="245"/>
      <c r="N76" s="251"/>
      <c r="O76" s="251"/>
      <c r="P76" s="251">
        <v>266565.09999999998</v>
      </c>
      <c r="Q76" s="251">
        <v>2317512.06</v>
      </c>
      <c r="R76" s="40"/>
      <c r="S76" s="40"/>
      <c r="T76" s="40">
        <v>390226.08</v>
      </c>
      <c r="U76" s="40">
        <v>46850</v>
      </c>
      <c r="V76" s="40">
        <v>8.3699999999999992</v>
      </c>
      <c r="W76" s="40">
        <v>458326.4</v>
      </c>
      <c r="X76" s="40">
        <v>9000</v>
      </c>
      <c r="Y76" s="246">
        <v>684466.4</v>
      </c>
      <c r="Z76" s="246"/>
      <c r="AA76" s="246"/>
      <c r="AB76" s="246">
        <v>188168.49</v>
      </c>
      <c r="AC76" s="246">
        <v>76786.210000000006</v>
      </c>
      <c r="AD76" s="246"/>
      <c r="AE76" s="246"/>
      <c r="AF76" s="246"/>
      <c r="AG76" s="251"/>
    </row>
    <row r="77" spans="1:33" x14ac:dyDescent="0.2">
      <c r="A77" s="251" t="s">
        <v>1567</v>
      </c>
      <c r="B77" s="244">
        <v>400215.51</v>
      </c>
      <c r="C77" s="244">
        <v>0</v>
      </c>
      <c r="D77" s="244">
        <v>76495.97</v>
      </c>
      <c r="E77" s="244"/>
      <c r="F77" s="251">
        <v>538548.12</v>
      </c>
      <c r="G77" s="251">
        <v>247297.42</v>
      </c>
      <c r="H77" s="251"/>
      <c r="K77" s="245">
        <v>9649.02</v>
      </c>
      <c r="L77" s="245">
        <v>374010</v>
      </c>
      <c r="M77" s="245">
        <v>167101.53</v>
      </c>
      <c r="N77" s="251"/>
      <c r="O77" s="251"/>
      <c r="P77" s="251">
        <v>157099.47</v>
      </c>
      <c r="Q77" s="251">
        <v>2233839.69</v>
      </c>
      <c r="R77" s="40"/>
      <c r="S77" s="40"/>
      <c r="T77" s="40">
        <v>470478.93</v>
      </c>
      <c r="U77" s="40"/>
      <c r="V77" s="40">
        <v>887.03</v>
      </c>
      <c r="W77" s="40">
        <v>507595.5</v>
      </c>
      <c r="X77" s="40">
        <v>92400</v>
      </c>
      <c r="Y77" s="246">
        <v>762295.5</v>
      </c>
      <c r="Z77" s="246"/>
      <c r="AA77" s="246"/>
      <c r="AB77" s="246">
        <v>311470.17</v>
      </c>
      <c r="AC77" s="246">
        <v>86835.16</v>
      </c>
      <c r="AD77" s="246"/>
      <c r="AE77" s="246"/>
      <c r="AF77" s="246"/>
      <c r="AG77" s="251"/>
    </row>
    <row r="78" spans="1:33" x14ac:dyDescent="0.2">
      <c r="A78" s="251" t="s">
        <v>1639</v>
      </c>
      <c r="B78" s="244">
        <v>676991.29</v>
      </c>
      <c r="C78" s="244">
        <v>0</v>
      </c>
      <c r="D78" s="244">
        <v>84752.75</v>
      </c>
      <c r="E78" s="244"/>
      <c r="F78" s="251">
        <v>313802.43</v>
      </c>
      <c r="G78" s="251">
        <v>504962.62</v>
      </c>
      <c r="H78" s="251"/>
      <c r="M78" s="245">
        <v>1532.73</v>
      </c>
      <c r="N78" s="251"/>
      <c r="O78" s="251"/>
      <c r="P78" s="251">
        <v>61978.239999999998</v>
      </c>
      <c r="Q78" s="251">
        <v>2560558.21</v>
      </c>
      <c r="R78" s="40"/>
      <c r="S78" s="40"/>
      <c r="T78" s="40">
        <v>418349.29</v>
      </c>
      <c r="U78" s="40">
        <v>42000</v>
      </c>
      <c r="V78" s="40"/>
      <c r="W78" s="40">
        <v>364984</v>
      </c>
      <c r="X78" s="40"/>
      <c r="Y78" s="246">
        <v>528618</v>
      </c>
      <c r="Z78" s="246"/>
      <c r="AA78" s="246"/>
      <c r="AB78" s="246">
        <v>226798.65</v>
      </c>
      <c r="AC78" s="246">
        <v>65619.42</v>
      </c>
      <c r="AD78" s="246"/>
      <c r="AE78" s="246"/>
      <c r="AF78" s="246"/>
      <c r="AG78" s="251"/>
    </row>
    <row r="79" spans="1:33" x14ac:dyDescent="0.2">
      <c r="A79" s="251" t="s">
        <v>1568</v>
      </c>
      <c r="B79" s="244">
        <v>260193.6</v>
      </c>
      <c r="C79" s="244">
        <v>0</v>
      </c>
      <c r="D79" s="244">
        <v>46581.53</v>
      </c>
      <c r="E79" s="244"/>
      <c r="F79" s="251">
        <v>393747.07</v>
      </c>
      <c r="G79" s="251">
        <v>543641.98</v>
      </c>
      <c r="H79" s="251"/>
      <c r="M79" s="245"/>
      <c r="N79" s="251"/>
      <c r="O79" s="251"/>
      <c r="P79" s="251">
        <v>-53232.18</v>
      </c>
      <c r="Q79" s="251">
        <v>1212676.51</v>
      </c>
      <c r="R79" s="40"/>
      <c r="S79" s="40"/>
      <c r="T79" s="40">
        <v>557298.56000000006</v>
      </c>
      <c r="U79" s="40"/>
      <c r="V79" s="40">
        <v>626.35</v>
      </c>
      <c r="W79" s="40">
        <v>794220</v>
      </c>
      <c r="X79" s="40"/>
      <c r="Y79" s="246">
        <v>934100</v>
      </c>
      <c r="Z79" s="246"/>
      <c r="AA79" s="246"/>
      <c r="AB79" s="246">
        <v>229103.31</v>
      </c>
      <c r="AC79" s="246">
        <v>94059.75</v>
      </c>
      <c r="AD79" s="246"/>
      <c r="AE79" s="246"/>
      <c r="AF79" s="246"/>
      <c r="AG79" s="251"/>
    </row>
    <row r="80" spans="1:33" x14ac:dyDescent="0.2">
      <c r="A80" s="251" t="s">
        <v>1569</v>
      </c>
      <c r="B80" s="244">
        <v>92065.87</v>
      </c>
      <c r="C80" s="244">
        <v>4108.5</v>
      </c>
      <c r="D80" s="244">
        <v>81750.759999999995</v>
      </c>
      <c r="E80" s="244"/>
      <c r="F80" s="251">
        <v>208761.84</v>
      </c>
      <c r="G80" s="251">
        <v>53187.39</v>
      </c>
      <c r="H80" s="251"/>
      <c r="K80" s="245">
        <v>12440</v>
      </c>
      <c r="L80" s="245">
        <v>84300</v>
      </c>
      <c r="M80" s="245"/>
      <c r="N80" s="251"/>
      <c r="O80" s="251"/>
      <c r="P80" s="251">
        <v>-993564.31</v>
      </c>
      <c r="Q80" s="251">
        <v>1431387.54</v>
      </c>
      <c r="R80" s="40"/>
      <c r="S80" s="40"/>
      <c r="T80" s="40">
        <v>344629.34</v>
      </c>
      <c r="U80" s="40"/>
      <c r="V80" s="40">
        <v>268.56</v>
      </c>
      <c r="W80" s="40">
        <v>709920</v>
      </c>
      <c r="X80" s="40"/>
      <c r="Y80" s="246">
        <v>871800</v>
      </c>
      <c r="Z80" s="246"/>
      <c r="AA80" s="246"/>
      <c r="AB80" s="246">
        <v>206535.77</v>
      </c>
      <c r="AC80" s="246">
        <v>63589</v>
      </c>
      <c r="AD80" s="246"/>
      <c r="AE80" s="246"/>
      <c r="AF80" s="246"/>
      <c r="AG80" s="251"/>
    </row>
    <row r="81" spans="1:33" x14ac:dyDescent="0.2">
      <c r="A81" s="251" t="s">
        <v>1570</v>
      </c>
      <c r="B81" s="244">
        <v>597746</v>
      </c>
      <c r="C81" s="244">
        <v>0</v>
      </c>
      <c r="D81" s="244">
        <v>42771.87</v>
      </c>
      <c r="E81" s="244"/>
      <c r="F81" s="251">
        <v>448671.74</v>
      </c>
      <c r="G81" s="251">
        <v>719700.29</v>
      </c>
      <c r="H81" s="251"/>
      <c r="K81" s="245">
        <v>152770.42000000001</v>
      </c>
      <c r="L81" s="245">
        <v>69750</v>
      </c>
      <c r="M81" s="245">
        <v>1480.57</v>
      </c>
      <c r="N81" s="251"/>
      <c r="O81" s="251"/>
      <c r="P81" s="251">
        <v>-175069.08</v>
      </c>
      <c r="Q81" s="251">
        <v>2015625.01</v>
      </c>
      <c r="R81" s="40"/>
      <c r="S81" s="40"/>
      <c r="T81" s="40">
        <v>320861.33</v>
      </c>
      <c r="U81" s="40"/>
      <c r="V81" s="40">
        <v>812</v>
      </c>
      <c r="W81" s="40">
        <v>892740</v>
      </c>
      <c r="X81" s="40">
        <v>105400</v>
      </c>
      <c r="Y81" s="246">
        <v>1290910</v>
      </c>
      <c r="Z81" s="246"/>
      <c r="AA81" s="246">
        <v>4640</v>
      </c>
      <c r="AB81" s="246">
        <v>196733.77</v>
      </c>
      <c r="AC81" s="246">
        <v>74889.58</v>
      </c>
      <c r="AD81" s="246"/>
      <c r="AE81" s="246"/>
      <c r="AF81" s="246"/>
      <c r="AG81" s="251"/>
    </row>
    <row r="82" spans="1:33" x14ac:dyDescent="0.2">
      <c r="A82" s="256" t="s">
        <v>1571</v>
      </c>
      <c r="B82" s="244">
        <v>285752.74</v>
      </c>
      <c r="C82" s="244">
        <v>0</v>
      </c>
      <c r="D82" s="244">
        <v>50428.6</v>
      </c>
      <c r="E82" s="244"/>
      <c r="F82" s="251">
        <v>423205.26</v>
      </c>
      <c r="G82" s="251">
        <v>301620.5</v>
      </c>
      <c r="H82" s="251"/>
      <c r="K82" s="245">
        <v>13800</v>
      </c>
      <c r="L82" s="245">
        <v>197468</v>
      </c>
      <c r="M82" s="245">
        <v>0</v>
      </c>
      <c r="N82" s="251"/>
      <c r="O82" s="251"/>
      <c r="P82" s="251">
        <v>-176284.94</v>
      </c>
      <c r="Q82" s="251">
        <v>1171298.0900000001</v>
      </c>
      <c r="R82" s="40"/>
      <c r="S82" s="40"/>
      <c r="T82" s="40">
        <v>250545.39</v>
      </c>
      <c r="U82" s="40">
        <v>100</v>
      </c>
      <c r="V82" s="40">
        <v>292.63</v>
      </c>
      <c r="W82" s="40">
        <v>802680</v>
      </c>
      <c r="X82" s="40">
        <v>161667.65</v>
      </c>
      <c r="Y82" s="246">
        <v>969420</v>
      </c>
      <c r="Z82" s="246"/>
      <c r="AA82" s="246"/>
      <c r="AB82" s="246">
        <v>328295.27</v>
      </c>
      <c r="AC82" s="246">
        <v>56220.3</v>
      </c>
      <c r="AD82" s="246"/>
      <c r="AE82" s="246"/>
      <c r="AF82" s="246"/>
      <c r="AG82" s="251"/>
    </row>
    <row r="83" spans="1:33" x14ac:dyDescent="0.2">
      <c r="A83" s="251" t="s">
        <v>1572</v>
      </c>
      <c r="B83" s="244">
        <v>1248534.29</v>
      </c>
      <c r="C83" s="244">
        <v>0</v>
      </c>
      <c r="D83" s="244">
        <v>30921.26</v>
      </c>
      <c r="E83" s="244"/>
      <c r="F83" s="251">
        <v>622886.74</v>
      </c>
      <c r="G83" s="251">
        <v>220684.77</v>
      </c>
      <c r="H83" s="251"/>
      <c r="L83" s="245">
        <v>185030</v>
      </c>
      <c r="M83" s="245"/>
      <c r="N83" s="251"/>
      <c r="O83" s="251"/>
      <c r="P83" s="251">
        <v>-843295.36</v>
      </c>
      <c r="Q83" s="251">
        <v>1745362.84</v>
      </c>
      <c r="R83" s="40"/>
      <c r="S83" s="40"/>
      <c r="T83" s="40">
        <v>1276424.92</v>
      </c>
      <c r="U83" s="40">
        <v>523710</v>
      </c>
      <c r="V83" s="40">
        <v>1081.79</v>
      </c>
      <c r="W83" s="40">
        <v>1014300</v>
      </c>
      <c r="X83" s="40"/>
      <c r="Y83" s="246">
        <v>1141350</v>
      </c>
      <c r="Z83" s="246"/>
      <c r="AA83" s="246">
        <v>7840</v>
      </c>
      <c r="AB83" s="246">
        <v>524847.88</v>
      </c>
      <c r="AC83" s="246">
        <v>102389.25</v>
      </c>
      <c r="AD83" s="246"/>
      <c r="AE83" s="246"/>
      <c r="AF83" s="246"/>
      <c r="AG83" s="251"/>
    </row>
    <row r="84" spans="1:33" x14ac:dyDescent="0.2">
      <c r="A84" s="256" t="s">
        <v>1573</v>
      </c>
      <c r="B84" s="244">
        <v>440606.94</v>
      </c>
      <c r="C84" s="244">
        <v>68883.69</v>
      </c>
      <c r="D84" s="244">
        <v>31850.77</v>
      </c>
      <c r="E84" s="244"/>
      <c r="F84" s="251">
        <v>914467.4</v>
      </c>
      <c r="G84" s="251">
        <v>329652.56</v>
      </c>
      <c r="H84" s="251"/>
      <c r="K84" s="245">
        <v>10463.74</v>
      </c>
      <c r="M84" s="245">
        <v>538.71</v>
      </c>
      <c r="N84" s="251"/>
      <c r="O84" s="251"/>
      <c r="P84" s="251">
        <v>-350751.22</v>
      </c>
      <c r="Q84" s="251">
        <v>1929262.58</v>
      </c>
      <c r="R84" s="40">
        <v>4.43</v>
      </c>
      <c r="S84" s="40"/>
      <c r="T84" s="40">
        <v>531244.39</v>
      </c>
      <c r="U84" s="40">
        <v>129289</v>
      </c>
      <c r="V84" s="40">
        <v>666.67</v>
      </c>
      <c r="W84" s="40">
        <v>779160</v>
      </c>
      <c r="X84" s="40">
        <v>9673.5</v>
      </c>
      <c r="Y84" s="246">
        <v>945620</v>
      </c>
      <c r="Z84" s="246"/>
      <c r="AA84" s="246">
        <v>4600</v>
      </c>
      <c r="AB84" s="246">
        <v>219094.48</v>
      </c>
      <c r="AC84" s="246">
        <v>78409.960000000006</v>
      </c>
      <c r="AD84" s="246"/>
      <c r="AE84" s="246"/>
      <c r="AF84" s="246">
        <v>580</v>
      </c>
      <c r="AG84" s="251"/>
    </row>
    <row r="85" spans="1:33" x14ac:dyDescent="0.2">
      <c r="A85" s="256" t="s">
        <v>1574</v>
      </c>
      <c r="B85" s="244">
        <v>426392.12</v>
      </c>
      <c r="C85" s="244">
        <v>0</v>
      </c>
      <c r="D85" s="244">
        <v>18725.02</v>
      </c>
      <c r="E85" s="244"/>
      <c r="F85" s="251">
        <v>321704.21999999997</v>
      </c>
      <c r="G85" s="251">
        <v>184225.42</v>
      </c>
      <c r="H85" s="251"/>
      <c r="M85" s="245"/>
      <c r="N85" s="251"/>
      <c r="O85" s="251"/>
      <c r="P85" s="251">
        <v>-908579.25</v>
      </c>
      <c r="Q85" s="251">
        <v>1851699.47</v>
      </c>
      <c r="R85" s="40"/>
      <c r="S85" s="40"/>
      <c r="T85" s="40">
        <v>463791.26</v>
      </c>
      <c r="U85" s="40"/>
      <c r="V85" s="40">
        <v>1555.47</v>
      </c>
      <c r="W85" s="40">
        <v>842940</v>
      </c>
      <c r="X85" s="40"/>
      <c r="Y85" s="246">
        <v>1028883</v>
      </c>
      <c r="Z85" s="246"/>
      <c r="AA85" s="246"/>
      <c r="AB85" s="246">
        <v>167226.25</v>
      </c>
      <c r="AC85" s="246">
        <v>96748.92</v>
      </c>
      <c r="AD85" s="246"/>
      <c r="AE85" s="246"/>
      <c r="AF85" s="246"/>
      <c r="AG85" s="251"/>
    </row>
    <row r="86" spans="1:33" x14ac:dyDescent="0.2">
      <c r="A86" s="251" t="s">
        <v>1575</v>
      </c>
      <c r="B86" s="244">
        <v>239280.52</v>
      </c>
      <c r="C86" s="244">
        <v>0</v>
      </c>
      <c r="D86" s="244">
        <v>59563.07</v>
      </c>
      <c r="E86" s="244">
        <v>13288</v>
      </c>
      <c r="F86" s="251">
        <v>581299.73</v>
      </c>
      <c r="G86" s="251">
        <v>153821.93</v>
      </c>
      <c r="H86" s="251"/>
      <c r="M86" s="245">
        <v>13288</v>
      </c>
      <c r="N86" s="251"/>
      <c r="O86" s="251"/>
      <c r="P86" s="251">
        <v>-199216.71</v>
      </c>
      <c r="Q86" s="251">
        <v>1211766.1200000001</v>
      </c>
      <c r="R86" s="40"/>
      <c r="S86" s="40"/>
      <c r="T86" s="40">
        <v>424588.1</v>
      </c>
      <c r="U86" s="40"/>
      <c r="V86" s="40"/>
      <c r="W86" s="40">
        <v>742080</v>
      </c>
      <c r="X86" s="40"/>
      <c r="Y86" s="246">
        <v>939792</v>
      </c>
      <c r="Z86" s="246">
        <v>4000</v>
      </c>
      <c r="AA86" s="246"/>
      <c r="AB86" s="246">
        <v>162597.46</v>
      </c>
      <c r="AC86" s="246">
        <v>24400.799999999999</v>
      </c>
      <c r="AD86" s="246"/>
      <c r="AE86" s="246"/>
      <c r="AF86" s="246"/>
      <c r="AG86" s="251"/>
    </row>
    <row r="87" spans="1:33" x14ac:dyDescent="0.2">
      <c r="A87" s="251" t="s">
        <v>1576</v>
      </c>
      <c r="B87" s="244">
        <v>476433.54</v>
      </c>
      <c r="C87" s="244">
        <v>0</v>
      </c>
      <c r="D87" s="244">
        <v>57471.199999999997</v>
      </c>
      <c r="E87" s="244"/>
      <c r="F87" s="251">
        <v>10534.1</v>
      </c>
      <c r="G87" s="251">
        <v>576768.71</v>
      </c>
      <c r="H87" s="251"/>
      <c r="K87" s="245">
        <v>1500</v>
      </c>
      <c r="L87" s="245">
        <v>118330</v>
      </c>
      <c r="M87" s="245">
        <v>2965.03</v>
      </c>
      <c r="N87" s="251"/>
      <c r="O87" s="251">
        <v>67378.53</v>
      </c>
      <c r="P87" s="251">
        <v>46303.03</v>
      </c>
      <c r="Q87" s="251">
        <v>907622.82</v>
      </c>
      <c r="R87" s="40"/>
      <c r="S87" s="40"/>
      <c r="T87" s="40">
        <v>507113.74</v>
      </c>
      <c r="U87" s="40"/>
      <c r="V87" s="40">
        <v>705.01</v>
      </c>
      <c r="W87" s="40">
        <v>801600</v>
      </c>
      <c r="X87" s="40"/>
      <c r="Y87" s="246">
        <v>921075</v>
      </c>
      <c r="Z87" s="246"/>
      <c r="AA87" s="246">
        <v>520</v>
      </c>
      <c r="AB87" s="246">
        <v>357180.05</v>
      </c>
      <c r="AC87" s="246">
        <v>51247.56</v>
      </c>
      <c r="AD87" s="246"/>
      <c r="AE87" s="246"/>
      <c r="AF87" s="246"/>
      <c r="AG87" s="251"/>
    </row>
    <row r="88" spans="1:33" x14ac:dyDescent="0.2">
      <c r="A88" s="251" t="s">
        <v>1646</v>
      </c>
      <c r="B88" s="244">
        <v>229313.34</v>
      </c>
      <c r="C88" s="244">
        <v>22853.68</v>
      </c>
      <c r="D88" s="244">
        <v>25901.54</v>
      </c>
      <c r="E88" s="244"/>
      <c r="F88" s="251">
        <v>629871.81999999995</v>
      </c>
      <c r="G88" s="251">
        <v>102310.33</v>
      </c>
      <c r="H88" s="251"/>
      <c r="K88" s="245">
        <v>29699.439999999999</v>
      </c>
      <c r="M88" s="245"/>
      <c r="N88" s="251"/>
      <c r="O88" s="251"/>
      <c r="P88" s="251">
        <v>-705941.63</v>
      </c>
      <c r="Q88" s="251">
        <v>1583723.57</v>
      </c>
      <c r="R88" s="40"/>
      <c r="S88" s="40"/>
      <c r="T88" s="40">
        <v>468210.13</v>
      </c>
      <c r="U88" s="40">
        <v>21000</v>
      </c>
      <c r="V88" s="40">
        <v>291.18</v>
      </c>
      <c r="W88" s="40">
        <v>729210</v>
      </c>
      <c r="X88" s="40"/>
      <c r="Y88" s="246">
        <v>862380</v>
      </c>
      <c r="Z88" s="246"/>
      <c r="AA88" s="246">
        <v>4160</v>
      </c>
      <c r="AB88" s="246">
        <v>142732.06</v>
      </c>
      <c r="AC88" s="246">
        <v>104140.92</v>
      </c>
      <c r="AD88" s="246"/>
      <c r="AE88" s="246"/>
      <c r="AF88" s="246"/>
      <c r="AG88" s="251"/>
    </row>
    <row r="89" spans="1:33" x14ac:dyDescent="0.2">
      <c r="A89" s="251" t="s">
        <v>1577</v>
      </c>
      <c r="B89" s="244">
        <v>286274.09999999998</v>
      </c>
      <c r="C89" s="244">
        <v>0</v>
      </c>
      <c r="D89" s="244">
        <v>37743.870000000003</v>
      </c>
      <c r="E89" s="244"/>
      <c r="F89" s="251">
        <v>143432.20000000001</v>
      </c>
      <c r="G89" s="251">
        <v>8</v>
      </c>
      <c r="H89" s="251"/>
      <c r="J89" s="245">
        <v>0</v>
      </c>
      <c r="K89" s="245">
        <v>5850</v>
      </c>
      <c r="M89" s="245"/>
      <c r="N89" s="251"/>
      <c r="O89" s="251"/>
      <c r="P89" s="251">
        <v>142301.32999999999</v>
      </c>
      <c r="Q89" s="251">
        <v>378263.7</v>
      </c>
      <c r="R89" s="40"/>
      <c r="S89" s="40"/>
      <c r="T89" s="40">
        <v>433225.65</v>
      </c>
      <c r="U89" s="40"/>
      <c r="V89" s="40">
        <v>98.28</v>
      </c>
      <c r="W89" s="40"/>
      <c r="X89" s="40"/>
      <c r="Y89" s="246">
        <v>110700</v>
      </c>
      <c r="Z89" s="246"/>
      <c r="AA89" s="246">
        <v>9900</v>
      </c>
      <c r="AB89" s="246">
        <v>433616.03</v>
      </c>
      <c r="AC89" s="246">
        <v>47578.34</v>
      </c>
      <c r="AD89" s="246"/>
      <c r="AE89" s="246"/>
      <c r="AF89" s="246"/>
      <c r="AG89" s="251"/>
    </row>
    <row r="90" spans="1:33" x14ac:dyDescent="0.2">
      <c r="A90" s="256" t="s">
        <v>1578</v>
      </c>
      <c r="B90" s="244">
        <v>480648.74</v>
      </c>
      <c r="C90" s="244">
        <v>0</v>
      </c>
      <c r="D90" s="244">
        <v>27222.36</v>
      </c>
      <c r="E90" s="244"/>
      <c r="F90" s="251">
        <v>1250.33</v>
      </c>
      <c r="G90" s="251">
        <v>-128983.72</v>
      </c>
      <c r="H90" s="251"/>
      <c r="J90" s="245">
        <v>6000</v>
      </c>
      <c r="K90" s="245">
        <v>1500</v>
      </c>
      <c r="M90" s="245"/>
      <c r="N90" s="251"/>
      <c r="O90" s="251"/>
      <c r="P90" s="251">
        <v>60093.71</v>
      </c>
      <c r="Q90" s="251">
        <v>646850.12</v>
      </c>
      <c r="R90" s="40"/>
      <c r="S90" s="40"/>
      <c r="T90" s="40">
        <v>445238.71</v>
      </c>
      <c r="U90" s="40">
        <v>81250</v>
      </c>
      <c r="V90" s="40">
        <v>478.12</v>
      </c>
      <c r="W90" s="40">
        <v>549248</v>
      </c>
      <c r="X90" s="40"/>
      <c r="Y90" s="246">
        <v>612576</v>
      </c>
      <c r="Z90" s="246"/>
      <c r="AA90" s="246"/>
      <c r="AB90" s="246">
        <v>140576.16</v>
      </c>
      <c r="AC90" s="246">
        <v>499002.39</v>
      </c>
      <c r="AD90" s="246"/>
      <c r="AE90" s="246"/>
      <c r="AF90" s="246"/>
      <c r="AG90" s="251"/>
    </row>
    <row r="91" spans="1:33" x14ac:dyDescent="0.2">
      <c r="A91" s="251" t="s">
        <v>1579</v>
      </c>
      <c r="B91" s="244">
        <v>384544.36</v>
      </c>
      <c r="C91" s="244">
        <v>0</v>
      </c>
      <c r="D91" s="244">
        <v>89237.73</v>
      </c>
      <c r="E91" s="244"/>
      <c r="F91" s="251">
        <v>2823584.96</v>
      </c>
      <c r="G91" s="251">
        <v>165912.48000000001</v>
      </c>
      <c r="H91" s="251"/>
      <c r="J91" s="245">
        <v>5300</v>
      </c>
      <c r="K91" s="245">
        <v>6000</v>
      </c>
      <c r="M91" s="245"/>
      <c r="N91" s="251"/>
      <c r="O91" s="251"/>
      <c r="P91" s="251">
        <v>214573.65</v>
      </c>
      <c r="Q91" s="251">
        <v>3382854.97</v>
      </c>
      <c r="R91" s="40"/>
      <c r="S91" s="40"/>
      <c r="T91" s="40">
        <v>507822.93</v>
      </c>
      <c r="U91" s="40">
        <v>20900</v>
      </c>
      <c r="V91" s="40">
        <v>1420.96</v>
      </c>
      <c r="W91" s="40">
        <v>807340</v>
      </c>
      <c r="X91" s="40">
        <v>138534.39999999999</v>
      </c>
      <c r="Y91" s="246">
        <v>983140</v>
      </c>
      <c r="Z91" s="246"/>
      <c r="AA91" s="246"/>
      <c r="AB91" s="246">
        <v>217257.4</v>
      </c>
      <c r="AC91" s="246">
        <v>142540.66</v>
      </c>
      <c r="AD91" s="246"/>
      <c r="AE91" s="246"/>
      <c r="AF91" s="246"/>
      <c r="AG91" s="251"/>
    </row>
    <row r="92" spans="1:33" s="78" customFormat="1" x14ac:dyDescent="0.2">
      <c r="A92" s="251" t="s">
        <v>1580</v>
      </c>
      <c r="B92" s="244">
        <v>493715.44</v>
      </c>
      <c r="C92" s="244">
        <v>6570</v>
      </c>
      <c r="D92" s="244">
        <v>132937.53</v>
      </c>
      <c r="E92" s="244"/>
      <c r="F92" s="251">
        <v>434397</v>
      </c>
      <c r="G92" s="251">
        <v>117522.4</v>
      </c>
      <c r="H92" s="251"/>
      <c r="I92" s="251"/>
      <c r="J92" s="245">
        <v>5300</v>
      </c>
      <c r="K92" s="245">
        <v>5580</v>
      </c>
      <c r="L92" s="245"/>
      <c r="M92" s="245"/>
      <c r="N92" s="251"/>
      <c r="O92" s="251"/>
      <c r="P92" s="251">
        <v>97343.27</v>
      </c>
      <c r="Q92" s="251">
        <v>1045747.78</v>
      </c>
      <c r="R92" s="40"/>
      <c r="S92" s="40"/>
      <c r="T92" s="40">
        <v>455541.78</v>
      </c>
      <c r="U92" s="40">
        <v>60000</v>
      </c>
      <c r="V92" s="40">
        <v>95.2</v>
      </c>
      <c r="W92" s="40">
        <v>624810</v>
      </c>
      <c r="X92" s="40"/>
      <c r="Y92" s="246">
        <v>682470</v>
      </c>
      <c r="Z92" s="246"/>
      <c r="AA92" s="246"/>
      <c r="AB92" s="246">
        <v>181185.98</v>
      </c>
      <c r="AC92" s="246">
        <v>76324.97</v>
      </c>
      <c r="AD92" s="246"/>
      <c r="AE92" s="246"/>
      <c r="AF92" s="246"/>
      <c r="AG92" s="251"/>
    </row>
    <row r="93" spans="1:33" x14ac:dyDescent="0.2">
      <c r="A93" s="251" t="s">
        <v>1581</v>
      </c>
      <c r="B93" s="244">
        <v>281426.57</v>
      </c>
      <c r="C93" s="244">
        <v>0</v>
      </c>
      <c r="D93" s="244">
        <v>27789.74</v>
      </c>
      <c r="E93" s="244"/>
      <c r="F93" s="251">
        <v>38811.35</v>
      </c>
      <c r="G93" s="251">
        <v>123616.67</v>
      </c>
      <c r="H93" s="251"/>
      <c r="J93" s="245">
        <v>5600</v>
      </c>
      <c r="K93" s="245">
        <v>2700</v>
      </c>
      <c r="M93" s="245"/>
      <c r="N93" s="251"/>
      <c r="O93" s="251"/>
      <c r="P93" s="251">
        <v>126048.56</v>
      </c>
      <c r="Q93" s="251">
        <v>320699.84999999998</v>
      </c>
      <c r="R93" s="40"/>
      <c r="S93" s="40"/>
      <c r="T93" s="40">
        <v>491630.55</v>
      </c>
      <c r="U93" s="40"/>
      <c r="V93" s="40">
        <v>103.93</v>
      </c>
      <c r="W93" s="40">
        <v>758990.4</v>
      </c>
      <c r="X93" s="40"/>
      <c r="Y93" s="246">
        <v>894134.4</v>
      </c>
      <c r="Z93" s="246"/>
      <c r="AA93" s="246"/>
      <c r="AB93" s="246">
        <v>178698.35</v>
      </c>
      <c r="AC93" s="246">
        <v>21460.65</v>
      </c>
      <c r="AD93" s="246"/>
      <c r="AE93" s="246"/>
      <c r="AF93" s="246"/>
      <c r="AG93" s="251"/>
    </row>
    <row r="94" spans="1:33" x14ac:dyDescent="0.2">
      <c r="A94" s="251" t="s">
        <v>1582</v>
      </c>
      <c r="B94" s="244">
        <v>592911.18000000005</v>
      </c>
      <c r="C94" s="244">
        <v>0</v>
      </c>
      <c r="D94" s="244">
        <v>19871.18</v>
      </c>
      <c r="E94" s="244"/>
      <c r="F94" s="251">
        <v>637562.86</v>
      </c>
      <c r="G94" s="251">
        <v>-39678.03</v>
      </c>
      <c r="H94" s="251"/>
      <c r="M94" s="245"/>
      <c r="N94" s="251"/>
      <c r="O94" s="251"/>
      <c r="P94" s="251">
        <v>94569.16</v>
      </c>
      <c r="Q94" s="251">
        <v>784633.1</v>
      </c>
      <c r="R94" s="40"/>
      <c r="S94" s="40"/>
      <c r="T94" s="40">
        <v>349580.08</v>
      </c>
      <c r="U94" s="40">
        <v>53640</v>
      </c>
      <c r="V94" s="40">
        <v>543.55999999999995</v>
      </c>
      <c r="W94" s="40">
        <v>414660</v>
      </c>
      <c r="X94" s="40">
        <v>249089.6</v>
      </c>
      <c r="Y94" s="246">
        <v>542150</v>
      </c>
      <c r="Z94" s="246"/>
      <c r="AA94" s="246"/>
      <c r="AB94" s="246">
        <v>89322</v>
      </c>
      <c r="AC94" s="246">
        <v>65388.04</v>
      </c>
      <c r="AD94" s="246"/>
      <c r="AE94" s="246"/>
      <c r="AF94" s="246"/>
      <c r="AG94" s="251"/>
    </row>
    <row r="95" spans="1:33" x14ac:dyDescent="0.2">
      <c r="A95" s="251" t="s">
        <v>1583</v>
      </c>
      <c r="B95" s="244">
        <v>668464.11</v>
      </c>
      <c r="C95" s="244">
        <v>0</v>
      </c>
      <c r="D95" s="244">
        <v>123077.07</v>
      </c>
      <c r="E95" s="244"/>
      <c r="F95" s="251">
        <v>41988.04</v>
      </c>
      <c r="G95" s="251">
        <v>444800.56</v>
      </c>
      <c r="H95" s="251"/>
      <c r="J95" s="245">
        <v>6000</v>
      </c>
      <c r="K95" s="245">
        <v>24660</v>
      </c>
      <c r="M95" s="245"/>
      <c r="N95" s="251"/>
      <c r="O95" s="251"/>
      <c r="P95" s="251">
        <v>107116.89</v>
      </c>
      <c r="Q95" s="251">
        <v>573056.03</v>
      </c>
      <c r="R95" s="40">
        <v>738.88</v>
      </c>
      <c r="S95" s="40"/>
      <c r="T95" s="40">
        <v>491612.49</v>
      </c>
      <c r="U95" s="40">
        <v>74995</v>
      </c>
      <c r="V95" s="40"/>
      <c r="W95" s="40">
        <v>710140</v>
      </c>
      <c r="X95" s="40">
        <v>150795</v>
      </c>
      <c r="Y95" s="246">
        <v>836824.02</v>
      </c>
      <c r="Z95" s="246"/>
      <c r="AA95" s="246"/>
      <c r="AB95" s="246">
        <v>184554.38</v>
      </c>
      <c r="AC95" s="246">
        <v>119717.4</v>
      </c>
      <c r="AD95" s="246"/>
      <c r="AE95" s="246"/>
      <c r="AF95" s="246">
        <v>277.02</v>
      </c>
      <c r="AG95" s="251"/>
    </row>
    <row r="96" spans="1:33" x14ac:dyDescent="0.2">
      <c r="A96" s="251" t="s">
        <v>1584</v>
      </c>
      <c r="B96" s="244">
        <v>398821.49</v>
      </c>
      <c r="C96" s="244">
        <v>0</v>
      </c>
      <c r="D96" s="244">
        <v>103391.95</v>
      </c>
      <c r="E96" s="244"/>
      <c r="F96" s="251">
        <v>1566083.05</v>
      </c>
      <c r="G96" s="251">
        <v>106160.79</v>
      </c>
      <c r="H96" s="251"/>
      <c r="J96" s="245">
        <v>6000</v>
      </c>
      <c r="K96" s="245">
        <v>6000</v>
      </c>
      <c r="M96" s="245"/>
      <c r="N96" s="251"/>
      <c r="O96" s="251"/>
      <c r="P96" s="251">
        <v>96559.01</v>
      </c>
      <c r="Q96" s="251">
        <v>1997218.5</v>
      </c>
      <c r="R96" s="40">
        <v>326.25</v>
      </c>
      <c r="S96" s="40"/>
      <c r="T96" s="40">
        <v>424955.17</v>
      </c>
      <c r="U96" s="40">
        <v>38750</v>
      </c>
      <c r="V96" s="40">
        <v>88.92</v>
      </c>
      <c r="W96" s="40">
        <v>555210</v>
      </c>
      <c r="X96" s="40">
        <v>171272</v>
      </c>
      <c r="Y96" s="246">
        <v>699570</v>
      </c>
      <c r="Z96" s="246"/>
      <c r="AA96" s="246"/>
      <c r="AB96" s="246">
        <v>227140.96</v>
      </c>
      <c r="AC96" s="246">
        <v>94208.57</v>
      </c>
      <c r="AD96" s="246"/>
      <c r="AE96" s="246"/>
      <c r="AF96" s="246"/>
      <c r="AG96" s="251"/>
    </row>
    <row r="97" spans="1:33" x14ac:dyDescent="0.2">
      <c r="A97" s="251" t="s">
        <v>1585</v>
      </c>
      <c r="B97" s="244">
        <v>445207.13</v>
      </c>
      <c r="C97" s="244">
        <v>69600</v>
      </c>
      <c r="D97" s="244">
        <v>39022.949999999997</v>
      </c>
      <c r="E97" s="244"/>
      <c r="F97" s="251">
        <v>200324.92</v>
      </c>
      <c r="G97" s="251">
        <v>115815.3</v>
      </c>
      <c r="H97" s="251"/>
      <c r="J97" s="245">
        <v>5800</v>
      </c>
      <c r="K97" s="245">
        <v>2700</v>
      </c>
      <c r="M97" s="245"/>
      <c r="N97" s="251"/>
      <c r="O97" s="251"/>
      <c r="P97" s="251">
        <v>146581.60999999999</v>
      </c>
      <c r="Q97" s="251">
        <v>569833.9</v>
      </c>
      <c r="R97" s="40"/>
      <c r="S97" s="40"/>
      <c r="T97" s="40">
        <v>472800.27</v>
      </c>
      <c r="U97" s="40">
        <v>116520</v>
      </c>
      <c r="V97" s="40">
        <v>368.45</v>
      </c>
      <c r="W97" s="40">
        <v>869820</v>
      </c>
      <c r="X97" s="40">
        <v>141441.60000000001</v>
      </c>
      <c r="Y97" s="246">
        <v>1044956</v>
      </c>
      <c r="Z97" s="246"/>
      <c r="AA97" s="246"/>
      <c r="AB97" s="246">
        <v>113338.51</v>
      </c>
      <c r="AC97" s="246">
        <v>39313.26</v>
      </c>
      <c r="AD97" s="246"/>
      <c r="AE97" s="246"/>
      <c r="AF97" s="246"/>
      <c r="AG97" s="251"/>
    </row>
    <row r="98" spans="1:33" x14ac:dyDescent="0.2">
      <c r="A98" s="251" t="s">
        <v>1586</v>
      </c>
      <c r="B98" s="244">
        <v>390187.69</v>
      </c>
      <c r="C98" s="244">
        <v>0</v>
      </c>
      <c r="D98" s="244">
        <v>65465.75</v>
      </c>
      <c r="E98" s="244"/>
      <c r="F98" s="251">
        <v>60020.76</v>
      </c>
      <c r="G98" s="251">
        <v>532864.71</v>
      </c>
      <c r="H98" s="251"/>
      <c r="J98" s="245">
        <v>6000</v>
      </c>
      <c r="K98" s="245">
        <v>7523.04</v>
      </c>
      <c r="M98" s="245">
        <v>175.5</v>
      </c>
      <c r="N98" s="251"/>
      <c r="O98" s="251"/>
      <c r="P98" s="251">
        <v>156740.07999999999</v>
      </c>
      <c r="Q98" s="251">
        <v>528870.26</v>
      </c>
      <c r="R98" s="40"/>
      <c r="S98" s="40"/>
      <c r="T98" s="40">
        <v>470404.18</v>
      </c>
      <c r="U98" s="40"/>
      <c r="V98" s="40">
        <v>96.07</v>
      </c>
      <c r="W98" s="40">
        <v>707970</v>
      </c>
      <c r="X98" s="40">
        <v>42000</v>
      </c>
      <c r="Y98" s="246">
        <v>832850</v>
      </c>
      <c r="Z98" s="246"/>
      <c r="AA98" s="246"/>
      <c r="AB98" s="246">
        <v>190051.75</v>
      </c>
      <c r="AC98" s="246"/>
      <c r="AD98" s="246"/>
      <c r="AE98" s="246"/>
      <c r="AF98" s="246"/>
      <c r="AG98" s="251"/>
    </row>
    <row r="99" spans="1:33" x14ac:dyDescent="0.2">
      <c r="A99" s="251" t="s">
        <v>1587</v>
      </c>
      <c r="B99" s="244">
        <v>388077.34</v>
      </c>
      <c r="C99" s="244">
        <v>20160</v>
      </c>
      <c r="D99" s="244">
        <v>74052.289999999994</v>
      </c>
      <c r="E99" s="244"/>
      <c r="F99" s="251">
        <v>19227.63</v>
      </c>
      <c r="G99" s="251">
        <v>118649.66</v>
      </c>
      <c r="H99" s="251"/>
      <c r="J99" s="245">
        <v>5500</v>
      </c>
      <c r="K99" s="245">
        <v>5850</v>
      </c>
      <c r="M99" s="245"/>
      <c r="N99" s="251"/>
      <c r="O99" s="251">
        <v>-211401.67</v>
      </c>
      <c r="P99" s="251">
        <v>139858.81</v>
      </c>
      <c r="Q99" s="251">
        <v>713142.2</v>
      </c>
      <c r="R99" s="40"/>
      <c r="S99" s="40"/>
      <c r="T99" s="40">
        <v>513633.4</v>
      </c>
      <c r="U99" s="40"/>
      <c r="V99" s="40">
        <v>352.19</v>
      </c>
      <c r="W99" s="40">
        <v>756420.2</v>
      </c>
      <c r="X99" s="40">
        <v>138534.39999999999</v>
      </c>
      <c r="Y99" s="246">
        <v>937260.2</v>
      </c>
      <c r="Z99" s="246"/>
      <c r="AA99" s="246"/>
      <c r="AB99" s="246">
        <v>284211.45</v>
      </c>
      <c r="AC99" s="246">
        <v>32965.96</v>
      </c>
      <c r="AD99" s="246"/>
      <c r="AE99" s="246"/>
      <c r="AF99" s="246">
        <v>4</v>
      </c>
      <c r="AG99" s="251"/>
    </row>
    <row r="100" spans="1:33" x14ac:dyDescent="0.2">
      <c r="A100" s="251" t="s">
        <v>1588</v>
      </c>
      <c r="B100" s="244">
        <v>324733.49</v>
      </c>
      <c r="C100" s="244">
        <v>0</v>
      </c>
      <c r="D100" s="244">
        <v>120659.03</v>
      </c>
      <c r="E100" s="244"/>
      <c r="F100" s="251">
        <v>339144.31</v>
      </c>
      <c r="G100" s="251">
        <v>136195.5</v>
      </c>
      <c r="H100" s="251"/>
      <c r="J100" s="245">
        <v>6000</v>
      </c>
      <c r="K100" s="245">
        <v>8250</v>
      </c>
      <c r="M100" s="245"/>
      <c r="N100" s="251"/>
      <c r="O100" s="251"/>
      <c r="P100" s="251">
        <v>114420.85</v>
      </c>
      <c r="Q100" s="251">
        <v>673323.61</v>
      </c>
      <c r="R100" s="40"/>
      <c r="S100" s="40"/>
      <c r="T100" s="40">
        <v>527124.06000000006</v>
      </c>
      <c r="U100" s="40"/>
      <c r="V100" s="40">
        <v>215.72</v>
      </c>
      <c r="W100" s="40">
        <v>650600</v>
      </c>
      <c r="X100" s="40"/>
      <c r="Y100" s="246">
        <v>770950</v>
      </c>
      <c r="Z100" s="246"/>
      <c r="AA100" s="246"/>
      <c r="AB100" s="246">
        <v>110094.56</v>
      </c>
      <c r="AC100" s="246">
        <v>70908.160000000003</v>
      </c>
      <c r="AD100" s="246"/>
      <c r="AE100" s="246"/>
      <c r="AF100" s="246"/>
      <c r="AG100" s="251"/>
    </row>
    <row r="101" spans="1:33" x14ac:dyDescent="0.2">
      <c r="A101" s="251" t="s">
        <v>1589</v>
      </c>
      <c r="B101" s="244">
        <v>385612.47</v>
      </c>
      <c r="C101" s="244">
        <v>0</v>
      </c>
      <c r="D101" s="244">
        <v>160082.65</v>
      </c>
      <c r="E101" s="244"/>
      <c r="F101" s="251">
        <v>-822.58</v>
      </c>
      <c r="G101" s="251">
        <v>296828.28999999998</v>
      </c>
      <c r="H101" s="251"/>
      <c r="J101" s="245">
        <v>5000</v>
      </c>
      <c r="K101" s="245">
        <v>6000</v>
      </c>
      <c r="M101" s="245"/>
      <c r="N101" s="251"/>
      <c r="O101" s="251"/>
      <c r="P101" s="251">
        <v>62458.68</v>
      </c>
      <c r="Q101" s="251">
        <v>1404582.07</v>
      </c>
      <c r="R101" s="40"/>
      <c r="S101" s="40"/>
      <c r="T101" s="40">
        <v>392411.08</v>
      </c>
      <c r="U101" s="40"/>
      <c r="V101" s="40">
        <v>85.66</v>
      </c>
      <c r="W101" s="40">
        <v>763890</v>
      </c>
      <c r="X101" s="40"/>
      <c r="Y101" s="246">
        <v>811170</v>
      </c>
      <c r="Z101" s="246"/>
      <c r="AA101" s="246"/>
      <c r="AB101" s="246">
        <v>586607.16</v>
      </c>
      <c r="AC101" s="246">
        <v>31703.02</v>
      </c>
      <c r="AD101" s="246"/>
      <c r="AE101" s="246"/>
      <c r="AF101" s="246"/>
      <c r="AG101" s="251"/>
    </row>
    <row r="102" spans="1:33" x14ac:dyDescent="0.2">
      <c r="A102" s="251" t="s">
        <v>1590</v>
      </c>
      <c r="B102" s="244">
        <v>418717.37</v>
      </c>
      <c r="C102" s="244">
        <v>0</v>
      </c>
      <c r="D102" s="244">
        <v>888675.37</v>
      </c>
      <c r="E102" s="244"/>
      <c r="F102" s="251">
        <v>285772.53000000003</v>
      </c>
      <c r="G102" s="251">
        <v>150156.79</v>
      </c>
      <c r="H102" s="251"/>
      <c r="K102" s="245">
        <v>4130</v>
      </c>
      <c r="M102" s="245"/>
      <c r="N102" s="251"/>
      <c r="O102" s="251">
        <v>-368974.66</v>
      </c>
      <c r="P102" s="251">
        <v>340763.57</v>
      </c>
      <c r="Q102" s="251">
        <v>819557.49</v>
      </c>
      <c r="R102" s="40"/>
      <c r="S102" s="40"/>
      <c r="T102" s="40">
        <v>1304014.75</v>
      </c>
      <c r="U102" s="40">
        <v>29956</v>
      </c>
      <c r="V102" s="40">
        <v>98.66</v>
      </c>
      <c r="W102" s="40">
        <v>833400</v>
      </c>
      <c r="X102" s="40"/>
      <c r="Y102" s="246">
        <v>950719</v>
      </c>
      <c r="Z102" s="246"/>
      <c r="AA102" s="246"/>
      <c r="AB102" s="246">
        <v>187891.09</v>
      </c>
      <c r="AC102" s="246">
        <v>38544.660000000003</v>
      </c>
      <c r="AD102" s="246"/>
      <c r="AE102" s="246"/>
      <c r="AF102" s="246"/>
      <c r="AG102" s="251"/>
    </row>
    <row r="103" spans="1:33" x14ac:dyDescent="0.2">
      <c r="A103" s="251" t="s">
        <v>1593</v>
      </c>
      <c r="B103" s="244">
        <v>428180.96</v>
      </c>
      <c r="C103" s="244">
        <v>0</v>
      </c>
      <c r="D103" s="244">
        <v>134749.04999999999</v>
      </c>
      <c r="E103" s="244"/>
      <c r="F103" s="251">
        <v>64534.98</v>
      </c>
      <c r="G103" s="251">
        <v>-150860.53</v>
      </c>
      <c r="H103" s="251"/>
      <c r="J103" s="245">
        <v>5700</v>
      </c>
      <c r="K103" s="245">
        <v>12500</v>
      </c>
      <c r="M103" s="245"/>
      <c r="N103" s="251"/>
      <c r="O103" s="251"/>
      <c r="P103" s="251">
        <v>182877.47</v>
      </c>
      <c r="Q103" s="251">
        <v>474645.55</v>
      </c>
      <c r="R103" s="40"/>
      <c r="S103" s="40"/>
      <c r="T103" s="40">
        <v>436849.36</v>
      </c>
      <c r="U103" s="40"/>
      <c r="V103" s="40">
        <v>123.75</v>
      </c>
      <c r="W103" s="40">
        <v>874251</v>
      </c>
      <c r="X103" s="40"/>
      <c r="Y103" s="246">
        <v>925251</v>
      </c>
      <c r="Z103" s="246"/>
      <c r="AA103" s="246"/>
      <c r="AB103" s="246">
        <v>215390.71</v>
      </c>
      <c r="AC103" s="246">
        <v>88934.13</v>
      </c>
      <c r="AD103" s="246"/>
      <c r="AE103" s="246"/>
      <c r="AF103" s="246"/>
      <c r="AG103" s="251"/>
    </row>
    <row r="104" spans="1:33" x14ac:dyDescent="0.2">
      <c r="A104" s="251" t="s">
        <v>1594</v>
      </c>
      <c r="B104" s="244">
        <v>456558.66</v>
      </c>
      <c r="C104" s="244">
        <v>15000</v>
      </c>
      <c r="D104" s="244">
        <v>88893.98</v>
      </c>
      <c r="E104" s="244"/>
      <c r="F104" s="251">
        <v>122826.72</v>
      </c>
      <c r="G104" s="251">
        <v>150030.82</v>
      </c>
      <c r="H104" s="251"/>
      <c r="J104" s="245">
        <v>5000</v>
      </c>
      <c r="K104" s="245">
        <v>2460</v>
      </c>
      <c r="M104" s="245"/>
      <c r="N104" s="251"/>
      <c r="O104" s="251"/>
      <c r="P104" s="251">
        <v>214911.95</v>
      </c>
      <c r="Q104" s="251">
        <v>1172968.6100000001</v>
      </c>
      <c r="R104" s="40"/>
      <c r="S104" s="40"/>
      <c r="T104" s="40">
        <v>509347.2</v>
      </c>
      <c r="U104" s="40"/>
      <c r="V104" s="40">
        <v>505.31</v>
      </c>
      <c r="W104" s="40">
        <v>737580</v>
      </c>
      <c r="X104" s="40">
        <v>148534.39999999999</v>
      </c>
      <c r="Y104" s="246">
        <v>917508</v>
      </c>
      <c r="Z104" s="246"/>
      <c r="AA104" s="246"/>
      <c r="AB104" s="246">
        <v>209057.14</v>
      </c>
      <c r="AC104" s="246">
        <v>139045.43</v>
      </c>
      <c r="AD104" s="246"/>
      <c r="AE104" s="246"/>
      <c r="AF104" s="246"/>
      <c r="AG104" s="251"/>
    </row>
    <row r="105" spans="1:33" x14ac:dyDescent="0.2">
      <c r="A105" s="251" t="s">
        <v>1642</v>
      </c>
      <c r="B105" s="244">
        <v>691159.34</v>
      </c>
      <c r="C105" s="244">
        <v>0</v>
      </c>
      <c r="D105" s="244">
        <v>6622.66</v>
      </c>
      <c r="E105" s="244"/>
      <c r="F105" s="251">
        <v>306625.51</v>
      </c>
      <c r="G105" s="251">
        <v>34677.15</v>
      </c>
      <c r="H105" s="251"/>
      <c r="J105" s="245">
        <v>6000</v>
      </c>
      <c r="K105" s="245">
        <v>2700</v>
      </c>
      <c r="M105" s="245"/>
      <c r="N105" s="251"/>
      <c r="O105" s="251"/>
      <c r="P105" s="251">
        <v>273340.95</v>
      </c>
      <c r="Q105" s="251">
        <v>764463.81</v>
      </c>
      <c r="R105" s="40"/>
      <c r="S105" s="40"/>
      <c r="T105" s="40">
        <v>386633.61</v>
      </c>
      <c r="U105" s="40">
        <v>47000</v>
      </c>
      <c r="V105" s="40">
        <v>1021.27</v>
      </c>
      <c r="W105" s="40">
        <v>809780</v>
      </c>
      <c r="X105" s="40">
        <v>239809.6</v>
      </c>
      <c r="Y105" s="246">
        <v>955550</v>
      </c>
      <c r="Z105" s="246"/>
      <c r="AA105" s="246"/>
      <c r="AB105" s="246">
        <v>232847.49</v>
      </c>
      <c r="AC105" s="246">
        <v>115035.24</v>
      </c>
      <c r="AD105" s="246"/>
      <c r="AE105" s="246"/>
      <c r="AF105" s="246">
        <v>27.74</v>
      </c>
      <c r="AG105" s="251"/>
    </row>
    <row r="106" spans="1:33" x14ac:dyDescent="0.2">
      <c r="A106" s="251" t="s">
        <v>1643</v>
      </c>
      <c r="B106" s="244">
        <v>333205.03999999998</v>
      </c>
      <c r="C106" s="244">
        <v>0</v>
      </c>
      <c r="D106" s="244">
        <v>42710.53</v>
      </c>
      <c r="E106" s="244"/>
      <c r="F106" s="251">
        <v>1062298.58</v>
      </c>
      <c r="G106" s="251">
        <v>112986.29</v>
      </c>
      <c r="H106" s="251"/>
      <c r="J106" s="245">
        <v>6000</v>
      </c>
      <c r="K106" s="245">
        <v>2700</v>
      </c>
      <c r="M106" s="245"/>
      <c r="N106" s="251"/>
      <c r="O106" s="251"/>
      <c r="P106" s="251">
        <v>83823.86</v>
      </c>
      <c r="Q106" s="251">
        <v>1440238.21</v>
      </c>
      <c r="R106" s="40"/>
      <c r="S106" s="40"/>
      <c r="T106" s="40">
        <v>453438.93</v>
      </c>
      <c r="U106" s="40"/>
      <c r="V106" s="40">
        <v>205.18</v>
      </c>
      <c r="W106" s="40">
        <v>763142</v>
      </c>
      <c r="X106" s="40"/>
      <c r="Y106" s="246">
        <v>866163</v>
      </c>
      <c r="Z106" s="246"/>
      <c r="AA106" s="246"/>
      <c r="AB106" s="246">
        <v>165087.67999999999</v>
      </c>
      <c r="AC106" s="246">
        <v>153432.49</v>
      </c>
      <c r="AD106" s="246"/>
      <c r="AE106" s="246"/>
      <c r="AF106" s="246"/>
      <c r="AG106" s="251"/>
    </row>
    <row r="107" spans="1:33" x14ac:dyDescent="0.2">
      <c r="A107" s="251" t="s">
        <v>1648</v>
      </c>
      <c r="B107" s="244">
        <v>1006136.65</v>
      </c>
      <c r="C107" s="244">
        <v>0</v>
      </c>
      <c r="D107" s="244">
        <v>27686.52</v>
      </c>
      <c r="E107" s="244"/>
      <c r="F107" s="251">
        <v>2293006.86</v>
      </c>
      <c r="G107" s="251">
        <v>133440.23000000001</v>
      </c>
      <c r="H107" s="251"/>
      <c r="J107" s="245">
        <v>5500</v>
      </c>
      <c r="K107" s="245">
        <v>5550</v>
      </c>
      <c r="M107" s="245"/>
      <c r="N107" s="251"/>
      <c r="O107" s="251"/>
      <c r="P107" s="251">
        <v>195426.31</v>
      </c>
      <c r="Q107" s="251">
        <v>2616413.23</v>
      </c>
      <c r="R107" s="40"/>
      <c r="S107" s="40"/>
      <c r="T107" s="40">
        <v>450271.16</v>
      </c>
      <c r="U107" s="40"/>
      <c r="V107" s="40">
        <v>98.65</v>
      </c>
      <c r="W107" s="40">
        <v>527520</v>
      </c>
      <c r="X107" s="40">
        <v>388427.2</v>
      </c>
      <c r="Y107" s="246">
        <v>741380</v>
      </c>
      <c r="Z107" s="246"/>
      <c r="AA107" s="246"/>
      <c r="AB107" s="246">
        <v>227242.98</v>
      </c>
      <c r="AC107" s="246"/>
      <c r="AD107" s="246"/>
      <c r="AE107" s="246"/>
      <c r="AF107" s="246"/>
      <c r="AG107" s="251"/>
    </row>
    <row r="108" spans="1:33" x14ac:dyDescent="0.2">
      <c r="A108" s="251" t="s">
        <v>1596</v>
      </c>
      <c r="B108" s="244">
        <v>294993.14</v>
      </c>
      <c r="C108" s="244">
        <v>0</v>
      </c>
      <c r="D108" s="244">
        <v>63381.53</v>
      </c>
      <c r="E108" s="244"/>
      <c r="F108" s="251">
        <v>83133.48</v>
      </c>
      <c r="G108" s="251">
        <v>67343.429999999993</v>
      </c>
      <c r="H108" s="251"/>
      <c r="K108" s="245">
        <v>18600</v>
      </c>
      <c r="M108" s="245"/>
      <c r="N108" s="251"/>
      <c r="O108" s="251"/>
      <c r="P108" s="251"/>
      <c r="Q108" s="251">
        <v>2310952.34</v>
      </c>
      <c r="R108" s="40"/>
      <c r="S108" s="40"/>
      <c r="T108" s="40">
        <v>358641.5</v>
      </c>
      <c r="U108" s="40"/>
      <c r="V108" s="40">
        <v>610.51</v>
      </c>
      <c r="W108" s="40">
        <v>589500</v>
      </c>
      <c r="X108" s="40">
        <v>273431.62</v>
      </c>
      <c r="Y108" s="246">
        <v>758580</v>
      </c>
      <c r="Z108" s="246"/>
      <c r="AA108" s="246">
        <v>3856</v>
      </c>
      <c r="AB108" s="246">
        <v>308639.92</v>
      </c>
      <c r="AC108" s="246">
        <v>52321.87</v>
      </c>
      <c r="AD108" s="246"/>
      <c r="AE108" s="246"/>
      <c r="AF108" s="246"/>
      <c r="AG108" s="251"/>
    </row>
    <row r="109" spans="1:33" x14ac:dyDescent="0.2">
      <c r="A109" s="251" t="s">
        <v>1597</v>
      </c>
      <c r="B109" s="244">
        <v>503482.28</v>
      </c>
      <c r="C109" s="244">
        <v>0</v>
      </c>
      <c r="D109" s="244">
        <v>31035.82</v>
      </c>
      <c r="E109" s="244"/>
      <c r="F109" s="251">
        <v>1482611.04</v>
      </c>
      <c r="G109" s="251">
        <v>89017.17</v>
      </c>
      <c r="H109" s="251"/>
      <c r="K109" s="245">
        <v>24200</v>
      </c>
      <c r="M109" s="245"/>
      <c r="N109" s="251"/>
      <c r="O109" s="251"/>
      <c r="P109" s="251">
        <v>33</v>
      </c>
      <c r="Q109" s="251">
        <v>1228203.58</v>
      </c>
      <c r="R109" s="40"/>
      <c r="S109" s="40"/>
      <c r="T109" s="40">
        <v>361368.84</v>
      </c>
      <c r="U109" s="40"/>
      <c r="V109" s="40">
        <v>1116.7</v>
      </c>
      <c r="W109" s="40">
        <v>502920</v>
      </c>
      <c r="X109" s="40">
        <v>210058.05</v>
      </c>
      <c r="Y109" s="246">
        <v>669300</v>
      </c>
      <c r="Z109" s="246"/>
      <c r="AA109" s="246">
        <v>6720</v>
      </c>
      <c r="AB109" s="246">
        <v>412373.04</v>
      </c>
      <c r="AC109" s="246">
        <v>73059.09</v>
      </c>
      <c r="AD109" s="246"/>
      <c r="AE109" s="246"/>
      <c r="AF109" s="246"/>
      <c r="AG109" s="251"/>
    </row>
    <row r="110" spans="1:33" x14ac:dyDescent="0.2">
      <c r="A110" s="251" t="s">
        <v>1598</v>
      </c>
      <c r="B110" s="244">
        <v>232159.58</v>
      </c>
      <c r="C110" s="244">
        <v>636.07000000000005</v>
      </c>
      <c r="D110" s="244">
        <v>76812</v>
      </c>
      <c r="E110" s="244"/>
      <c r="F110" s="251">
        <v>1443224.71</v>
      </c>
      <c r="G110" s="251">
        <v>55170.76</v>
      </c>
      <c r="H110" s="251"/>
      <c r="K110" s="245">
        <v>23500</v>
      </c>
      <c r="M110" s="245"/>
      <c r="N110" s="251"/>
      <c r="O110" s="251"/>
      <c r="P110" s="251"/>
      <c r="Q110" s="251">
        <v>1322855.6000000001</v>
      </c>
      <c r="R110" s="40"/>
      <c r="S110" s="40"/>
      <c r="T110" s="40">
        <v>377506.57</v>
      </c>
      <c r="U110" s="40"/>
      <c r="V110" s="40">
        <v>506.6</v>
      </c>
      <c r="W110" s="40">
        <v>673960</v>
      </c>
      <c r="X110" s="40">
        <v>249161.64</v>
      </c>
      <c r="Y110" s="246">
        <v>849558.26</v>
      </c>
      <c r="Z110" s="246"/>
      <c r="AA110" s="246">
        <v>8364</v>
      </c>
      <c r="AB110" s="246">
        <v>373457.66</v>
      </c>
      <c r="AC110" s="246">
        <v>67214.89</v>
      </c>
      <c r="AD110" s="246"/>
      <c r="AE110" s="246"/>
      <c r="AF110" s="246"/>
      <c r="AG110" s="251"/>
    </row>
    <row r="111" spans="1:33" x14ac:dyDescent="0.2">
      <c r="A111" s="251" t="s">
        <v>1599</v>
      </c>
      <c r="B111" s="244">
        <v>350041.83</v>
      </c>
      <c r="C111" s="244">
        <v>3574.5</v>
      </c>
      <c r="D111" s="244">
        <v>176000.11</v>
      </c>
      <c r="E111" s="244"/>
      <c r="F111" s="251">
        <v>1512557.21</v>
      </c>
      <c r="G111" s="251">
        <v>402093.93</v>
      </c>
      <c r="H111" s="251"/>
      <c r="K111" s="245">
        <v>31250</v>
      </c>
      <c r="M111" s="245"/>
      <c r="N111" s="251"/>
      <c r="O111" s="251"/>
      <c r="P111" s="251">
        <v>330546.24</v>
      </c>
      <c r="Q111" s="251">
        <v>2235714.37</v>
      </c>
      <c r="R111" s="40"/>
      <c r="S111" s="40">
        <v>20310</v>
      </c>
      <c r="T111" s="40">
        <v>726213.31</v>
      </c>
      <c r="U111" s="40"/>
      <c r="V111" s="40">
        <v>622.4</v>
      </c>
      <c r="W111" s="40">
        <v>634286.4</v>
      </c>
      <c r="X111" s="40">
        <v>73000</v>
      </c>
      <c r="Y111" s="246">
        <v>744216.4</v>
      </c>
      <c r="Z111" s="246"/>
      <c r="AA111" s="246"/>
      <c r="AB111" s="246">
        <v>301720.52</v>
      </c>
      <c r="AC111" s="246">
        <v>186245.85</v>
      </c>
      <c r="AD111" s="246"/>
      <c r="AE111" s="246"/>
      <c r="AF111" s="246"/>
      <c r="AG111" s="251"/>
    </row>
    <row r="112" spans="1:33" x14ac:dyDescent="0.2">
      <c r="A112" s="251" t="s">
        <v>1600</v>
      </c>
      <c r="B112" s="244">
        <v>181001.95</v>
      </c>
      <c r="C112" s="244">
        <v>0</v>
      </c>
      <c r="D112" s="244">
        <v>123300.51</v>
      </c>
      <c r="E112" s="244"/>
      <c r="F112" s="251">
        <v>281498.65999999997</v>
      </c>
      <c r="G112" s="251">
        <v>159972.89000000001</v>
      </c>
      <c r="H112" s="251"/>
      <c r="K112" s="245">
        <v>7650</v>
      </c>
      <c r="M112" s="245"/>
      <c r="N112" s="251"/>
      <c r="O112" s="251"/>
      <c r="P112" s="251"/>
      <c r="Q112" s="251">
        <v>1762414.5</v>
      </c>
      <c r="R112" s="40"/>
      <c r="S112" s="40"/>
      <c r="T112" s="40">
        <v>482022.69</v>
      </c>
      <c r="U112" s="40"/>
      <c r="V112" s="40">
        <v>433.74</v>
      </c>
      <c r="W112" s="40">
        <v>475242</v>
      </c>
      <c r="X112" s="40">
        <v>78750</v>
      </c>
      <c r="Y112" s="246">
        <v>630942</v>
      </c>
      <c r="Z112" s="246"/>
      <c r="AA112" s="246"/>
      <c r="AB112" s="246">
        <v>301368.28000000003</v>
      </c>
      <c r="AC112" s="246">
        <v>85198.45</v>
      </c>
      <c r="AD112" s="246"/>
      <c r="AE112" s="246"/>
      <c r="AF112" s="246"/>
      <c r="AG112" s="251"/>
    </row>
    <row r="113" spans="1:33" x14ac:dyDescent="0.2">
      <c r="A113" s="251" t="s">
        <v>1601</v>
      </c>
      <c r="B113" s="244">
        <v>246602.17</v>
      </c>
      <c r="C113" s="244">
        <v>3330.5</v>
      </c>
      <c r="D113" s="244">
        <v>12510.47</v>
      </c>
      <c r="E113" s="244"/>
      <c r="F113" s="251">
        <v>2157120.25</v>
      </c>
      <c r="G113" s="251">
        <v>184481.88</v>
      </c>
      <c r="H113" s="251">
        <v>1</v>
      </c>
      <c r="K113" s="245">
        <v>14200</v>
      </c>
      <c r="M113" s="245">
        <v>1293.47</v>
      </c>
      <c r="N113" s="251"/>
      <c r="O113" s="251"/>
      <c r="P113" s="251">
        <v>-22988.42</v>
      </c>
      <c r="Q113" s="251">
        <v>513834.47</v>
      </c>
      <c r="R113" s="40"/>
      <c r="S113" s="40"/>
      <c r="T113" s="40">
        <v>271881.45</v>
      </c>
      <c r="U113" s="40">
        <v>28650</v>
      </c>
      <c r="V113" s="40">
        <v>514.49</v>
      </c>
      <c r="W113" s="40">
        <v>221280</v>
      </c>
      <c r="X113" s="40">
        <v>80532.22</v>
      </c>
      <c r="Y113" s="246">
        <v>353490</v>
      </c>
      <c r="Z113" s="246"/>
      <c r="AA113" s="246"/>
      <c r="AB113" s="246">
        <v>140948.48000000001</v>
      </c>
      <c r="AC113" s="246">
        <v>88058.34</v>
      </c>
      <c r="AD113" s="246"/>
      <c r="AE113" s="246"/>
      <c r="AF113" s="246"/>
      <c r="AG113" s="251"/>
    </row>
    <row r="114" spans="1:33" x14ac:dyDescent="0.2">
      <c r="A114" s="251" t="s">
        <v>1602</v>
      </c>
      <c r="B114" s="244">
        <v>113504.72</v>
      </c>
      <c r="C114" s="244">
        <v>9993.8700000000008</v>
      </c>
      <c r="D114" s="244">
        <v>99853.4</v>
      </c>
      <c r="E114" s="244"/>
      <c r="F114" s="251">
        <v>778881.9</v>
      </c>
      <c r="G114" s="251">
        <v>153645.17000000001</v>
      </c>
      <c r="H114" s="251"/>
      <c r="K114" s="245">
        <v>19250</v>
      </c>
      <c r="M114" s="245"/>
      <c r="N114" s="251"/>
      <c r="O114" s="251"/>
      <c r="P114" s="251">
        <v>23759</v>
      </c>
      <c r="Q114" s="251">
        <v>3774792.24</v>
      </c>
      <c r="R114" s="40"/>
      <c r="S114" s="40"/>
      <c r="T114" s="40">
        <v>422255.38</v>
      </c>
      <c r="U114" s="40"/>
      <c r="V114" s="40">
        <v>353.24</v>
      </c>
      <c r="W114" s="40">
        <v>577858.19999999995</v>
      </c>
      <c r="X114" s="40">
        <v>208868.27</v>
      </c>
      <c r="Y114" s="246">
        <v>774278.2</v>
      </c>
      <c r="Z114" s="246"/>
      <c r="AA114" s="246">
        <v>3542</v>
      </c>
      <c r="AB114" s="246">
        <v>401166.76</v>
      </c>
      <c r="AC114" s="246">
        <v>91323.1</v>
      </c>
      <c r="AD114" s="246"/>
      <c r="AE114" s="246"/>
      <c r="AF114" s="246"/>
      <c r="AG114" s="251"/>
    </row>
    <row r="115" spans="1:33" x14ac:dyDescent="0.2">
      <c r="A115" s="251" t="s">
        <v>1603</v>
      </c>
      <c r="B115" s="244">
        <v>330938.93</v>
      </c>
      <c r="C115" s="244">
        <v>0</v>
      </c>
      <c r="D115" s="244">
        <v>106231.77</v>
      </c>
      <c r="E115" s="244"/>
      <c r="F115" s="251">
        <v>386112.76</v>
      </c>
      <c r="G115" s="251">
        <v>390121.43</v>
      </c>
      <c r="H115" s="251"/>
      <c r="K115" s="245">
        <v>21850</v>
      </c>
      <c r="M115" s="245"/>
      <c r="N115" s="251"/>
      <c r="O115" s="251"/>
      <c r="P115" s="251">
        <v>6900</v>
      </c>
      <c r="Q115" s="251">
        <v>1908283.93</v>
      </c>
      <c r="R115" s="40"/>
      <c r="S115" s="40"/>
      <c r="T115" s="40">
        <v>495421.18</v>
      </c>
      <c r="U115" s="40">
        <v>2572</v>
      </c>
      <c r="V115" s="40">
        <v>655.65</v>
      </c>
      <c r="W115" s="40">
        <v>493287</v>
      </c>
      <c r="X115" s="40">
        <v>27600</v>
      </c>
      <c r="Y115" s="246">
        <v>624687</v>
      </c>
      <c r="Z115" s="246"/>
      <c r="AA115" s="246"/>
      <c r="AB115" s="246">
        <v>209099.49</v>
      </c>
      <c r="AC115" s="246">
        <v>117098.13</v>
      </c>
      <c r="AD115" s="246"/>
      <c r="AE115" s="246"/>
      <c r="AF115" s="246"/>
      <c r="AG115" s="251"/>
    </row>
    <row r="116" spans="1:33" x14ac:dyDescent="0.2">
      <c r="A116" s="251" t="s">
        <v>1604</v>
      </c>
      <c r="B116" s="244">
        <v>261795.78</v>
      </c>
      <c r="C116" s="244">
        <v>2223.75</v>
      </c>
      <c r="D116" s="244">
        <v>66023.88</v>
      </c>
      <c r="E116" s="244"/>
      <c r="F116" s="251">
        <v>1121697.69</v>
      </c>
      <c r="G116" s="251">
        <v>301875.07</v>
      </c>
      <c r="H116" s="251"/>
      <c r="K116" s="245">
        <v>14700</v>
      </c>
      <c r="M116" s="245"/>
      <c r="N116" s="251"/>
      <c r="O116" s="251"/>
      <c r="P116" s="251">
        <v>27025</v>
      </c>
      <c r="Q116" s="251">
        <v>1980426.11</v>
      </c>
      <c r="R116" s="40"/>
      <c r="S116" s="40"/>
      <c r="T116" s="40">
        <v>388622.18</v>
      </c>
      <c r="U116" s="40"/>
      <c r="V116" s="40">
        <v>542.91</v>
      </c>
      <c r="W116" s="40">
        <v>425162.4</v>
      </c>
      <c r="X116" s="40">
        <v>55550</v>
      </c>
      <c r="Y116" s="246">
        <v>524552.4</v>
      </c>
      <c r="Z116" s="246"/>
      <c r="AA116" s="246"/>
      <c r="AB116" s="246">
        <v>262933.89</v>
      </c>
      <c r="AC116" s="246">
        <v>100899.14</v>
      </c>
      <c r="AD116" s="246"/>
      <c r="AE116" s="246"/>
      <c r="AF116" s="246"/>
      <c r="AG116" s="251"/>
    </row>
    <row r="117" spans="1:33" x14ac:dyDescent="0.2">
      <c r="A117" s="251" t="s">
        <v>1605</v>
      </c>
      <c r="B117" s="244">
        <v>180834.25</v>
      </c>
      <c r="C117" s="244">
        <v>10278.780000000001</v>
      </c>
      <c r="D117" s="244">
        <v>25876.83</v>
      </c>
      <c r="E117" s="244"/>
      <c r="F117" s="251">
        <v>267825.3</v>
      </c>
      <c r="G117" s="251">
        <v>291222.78000000003</v>
      </c>
      <c r="H117" s="251"/>
      <c r="K117" s="245">
        <v>22750</v>
      </c>
      <c r="M117" s="245"/>
      <c r="N117" s="251"/>
      <c r="O117" s="251"/>
      <c r="P117" s="251"/>
      <c r="Q117" s="251">
        <v>2133398.12</v>
      </c>
      <c r="R117" s="40"/>
      <c r="S117" s="40"/>
      <c r="T117" s="40">
        <v>609850.14</v>
      </c>
      <c r="U117" s="40"/>
      <c r="V117" s="40"/>
      <c r="W117" s="40">
        <v>968409.3</v>
      </c>
      <c r="X117" s="40">
        <v>60400</v>
      </c>
      <c r="Y117" s="246">
        <v>1144239.3</v>
      </c>
      <c r="Z117" s="246"/>
      <c r="AA117" s="246"/>
      <c r="AB117" s="246">
        <v>284348.68</v>
      </c>
      <c r="AC117" s="246">
        <v>84045.53</v>
      </c>
      <c r="AD117" s="246"/>
      <c r="AE117" s="246"/>
      <c r="AF117" s="246"/>
      <c r="AG117" s="251"/>
    </row>
    <row r="118" spans="1:33" x14ac:dyDescent="0.2">
      <c r="A118" s="251" t="s">
        <v>1606</v>
      </c>
      <c r="B118" s="244">
        <v>359191.23</v>
      </c>
      <c r="C118" s="244">
        <v>0</v>
      </c>
      <c r="D118" s="244">
        <v>52259.76</v>
      </c>
      <c r="E118" s="244"/>
      <c r="F118" s="251">
        <v>5</v>
      </c>
      <c r="G118" s="251">
        <v>101450.69</v>
      </c>
      <c r="H118" s="251"/>
      <c r="K118" s="245">
        <v>22550</v>
      </c>
      <c r="M118" s="245"/>
      <c r="N118" s="251"/>
      <c r="O118" s="251"/>
      <c r="P118" s="251">
        <v>57700</v>
      </c>
      <c r="Q118" s="251">
        <v>1945240.49</v>
      </c>
      <c r="R118" s="40"/>
      <c r="S118" s="40"/>
      <c r="T118" s="40">
        <v>305669.05</v>
      </c>
      <c r="U118" s="40">
        <v>108000</v>
      </c>
      <c r="V118" s="40"/>
      <c r="W118" s="40">
        <v>461320.4</v>
      </c>
      <c r="X118" s="40">
        <v>123034.91</v>
      </c>
      <c r="Y118" s="246">
        <v>638170.4</v>
      </c>
      <c r="Z118" s="246"/>
      <c r="AA118" s="246"/>
      <c r="AB118" s="246">
        <v>234888.46</v>
      </c>
      <c r="AC118" s="246">
        <v>18091.73</v>
      </c>
      <c r="AD118" s="246"/>
      <c r="AE118" s="246"/>
      <c r="AF118" s="246">
        <v>120</v>
      </c>
      <c r="AG118" s="251"/>
    </row>
    <row r="119" spans="1:33" x14ac:dyDescent="0.2">
      <c r="A119" s="251" t="s">
        <v>1607</v>
      </c>
      <c r="B119" s="244">
        <v>78316.5</v>
      </c>
      <c r="C119" s="244">
        <v>0</v>
      </c>
      <c r="D119" s="244">
        <v>55122.83</v>
      </c>
      <c r="E119" s="244"/>
      <c r="F119" s="251">
        <v>450216.35</v>
      </c>
      <c r="G119" s="251">
        <v>163569.71</v>
      </c>
      <c r="H119" s="251"/>
      <c r="K119" s="245">
        <v>39750</v>
      </c>
      <c r="M119" s="245"/>
      <c r="N119" s="251"/>
      <c r="O119" s="251"/>
      <c r="P119" s="251"/>
      <c r="Q119" s="251">
        <v>2404357.2799999998</v>
      </c>
      <c r="R119" s="40">
        <v>76.2</v>
      </c>
      <c r="S119" s="40"/>
      <c r="T119" s="40">
        <v>414824.72</v>
      </c>
      <c r="U119" s="40"/>
      <c r="V119" s="40"/>
      <c r="W119" s="40">
        <v>596340</v>
      </c>
      <c r="X119" s="40">
        <v>89500</v>
      </c>
      <c r="Y119" s="246">
        <v>815030</v>
      </c>
      <c r="Z119" s="246"/>
      <c r="AA119" s="246"/>
      <c r="AB119" s="246">
        <v>240338.03</v>
      </c>
      <c r="AC119" s="246">
        <v>78222.36</v>
      </c>
      <c r="AD119" s="246"/>
      <c r="AE119" s="246"/>
      <c r="AF119" s="246"/>
      <c r="AG119" s="251"/>
    </row>
    <row r="120" spans="1:33" ht="16.5" customHeight="1" x14ac:dyDescent="0.2">
      <c r="A120" s="251" t="s">
        <v>1608</v>
      </c>
      <c r="B120" s="244">
        <v>229681.93</v>
      </c>
      <c r="C120" s="244">
        <v>9040</v>
      </c>
      <c r="D120" s="244">
        <v>47762.65</v>
      </c>
      <c r="E120" s="244"/>
      <c r="F120" s="251">
        <v>69357.59</v>
      </c>
      <c r="G120" s="251">
        <v>138925.12</v>
      </c>
      <c r="H120" s="251"/>
      <c r="M120" s="245"/>
      <c r="N120" s="251"/>
      <c r="O120" s="251"/>
      <c r="P120" s="251">
        <v>24250</v>
      </c>
      <c r="Q120" s="251">
        <v>3154007.83</v>
      </c>
      <c r="R120" s="40"/>
      <c r="S120" s="40"/>
      <c r="T120" s="40">
        <v>474555.34</v>
      </c>
      <c r="U120" s="40"/>
      <c r="V120" s="40">
        <v>463.42</v>
      </c>
      <c r="W120" s="40">
        <v>603450</v>
      </c>
      <c r="X120" s="40">
        <v>65500</v>
      </c>
      <c r="Y120" s="246">
        <v>772890</v>
      </c>
      <c r="Z120" s="246"/>
      <c r="AA120" s="246"/>
      <c r="AB120" s="246">
        <v>307238.19</v>
      </c>
      <c r="AC120" s="246">
        <v>60690.51</v>
      </c>
      <c r="AD120" s="246"/>
      <c r="AE120" s="246"/>
      <c r="AF120" s="246"/>
      <c r="AG120" s="251"/>
    </row>
    <row r="121" spans="1:33" x14ac:dyDescent="0.2">
      <c r="A121" s="251" t="s">
        <v>1609</v>
      </c>
      <c r="B121" s="244">
        <v>266385.65000000002</v>
      </c>
      <c r="C121" s="244">
        <v>0</v>
      </c>
      <c r="D121" s="244">
        <v>76871.009999999995</v>
      </c>
      <c r="E121" s="244"/>
      <c r="F121" s="251">
        <v>776364.61</v>
      </c>
      <c r="G121" s="251">
        <v>262087.37</v>
      </c>
      <c r="H121" s="251"/>
      <c r="K121" s="245">
        <v>22050</v>
      </c>
      <c r="L121" s="245">
        <v>82750</v>
      </c>
      <c r="M121" s="245"/>
      <c r="N121" s="251"/>
      <c r="O121" s="251"/>
      <c r="P121" s="251"/>
      <c r="Q121" s="251">
        <v>2272032.2400000002</v>
      </c>
      <c r="R121" s="40"/>
      <c r="S121" s="40"/>
      <c r="T121" s="40">
        <v>523351.3</v>
      </c>
      <c r="U121" s="40"/>
      <c r="V121" s="40">
        <v>521.37</v>
      </c>
      <c r="W121" s="40">
        <v>519699.6</v>
      </c>
      <c r="X121" s="40">
        <v>36000</v>
      </c>
      <c r="Y121" s="246">
        <v>608328.6</v>
      </c>
      <c r="Z121" s="246"/>
      <c r="AA121" s="246"/>
      <c r="AB121" s="246">
        <v>351421.52</v>
      </c>
      <c r="AC121" s="246">
        <v>89493.88</v>
      </c>
      <c r="AD121" s="246"/>
      <c r="AE121" s="246"/>
      <c r="AF121" s="246">
        <v>2800</v>
      </c>
      <c r="AG121" s="251"/>
    </row>
    <row r="122" spans="1:33" x14ac:dyDescent="0.2">
      <c r="A122" s="251" t="s">
        <v>1610</v>
      </c>
      <c r="B122" s="244">
        <v>165319.53</v>
      </c>
      <c r="C122" s="244">
        <v>0</v>
      </c>
      <c r="D122" s="244">
        <v>278224.33</v>
      </c>
      <c r="E122" s="244"/>
      <c r="F122" s="251">
        <v>357303.01</v>
      </c>
      <c r="G122" s="251">
        <v>89018.21</v>
      </c>
      <c r="H122" s="251"/>
      <c r="K122" s="245">
        <v>14214.3</v>
      </c>
      <c r="M122" s="245"/>
      <c r="N122" s="251"/>
      <c r="O122" s="251"/>
      <c r="P122" s="251">
        <v>3005</v>
      </c>
      <c r="Q122" s="251">
        <v>1679735.01</v>
      </c>
      <c r="R122" s="40"/>
      <c r="S122" s="40"/>
      <c r="T122" s="40">
        <v>347983.54</v>
      </c>
      <c r="U122" s="40"/>
      <c r="V122" s="40">
        <v>417.73</v>
      </c>
      <c r="W122" s="40">
        <v>263160</v>
      </c>
      <c r="X122" s="40">
        <v>19600</v>
      </c>
      <c r="Y122" s="246">
        <v>363958</v>
      </c>
      <c r="Z122" s="246"/>
      <c r="AA122" s="246"/>
      <c r="AB122" s="246">
        <v>253129.97</v>
      </c>
      <c r="AC122" s="246">
        <v>64720.81</v>
      </c>
      <c r="AD122" s="246"/>
      <c r="AE122" s="246"/>
      <c r="AF122" s="246"/>
      <c r="AG122" s="251"/>
    </row>
    <row r="123" spans="1:33" x14ac:dyDescent="0.2">
      <c r="A123" s="251" t="s">
        <v>1611</v>
      </c>
      <c r="B123" s="244">
        <v>247246.58</v>
      </c>
      <c r="C123" s="244">
        <v>0</v>
      </c>
      <c r="D123" s="244">
        <v>55125.3</v>
      </c>
      <c r="E123" s="244"/>
      <c r="F123" s="251">
        <v>91415.58</v>
      </c>
      <c r="G123" s="251">
        <v>131367.35999999999</v>
      </c>
      <c r="H123" s="251"/>
      <c r="K123" s="245">
        <v>20400</v>
      </c>
      <c r="M123" s="245"/>
      <c r="N123" s="251"/>
      <c r="O123" s="251"/>
      <c r="P123" s="251"/>
      <c r="Q123" s="251">
        <v>1611506.92</v>
      </c>
      <c r="R123" s="40"/>
      <c r="S123" s="40"/>
      <c r="T123" s="40">
        <v>333415.49</v>
      </c>
      <c r="U123" s="40"/>
      <c r="V123" s="40">
        <v>575.33000000000004</v>
      </c>
      <c r="W123" s="40">
        <v>587280</v>
      </c>
      <c r="X123" s="40">
        <v>119541.87</v>
      </c>
      <c r="Y123" s="246">
        <v>687818</v>
      </c>
      <c r="Z123" s="246"/>
      <c r="AA123" s="246"/>
      <c r="AB123" s="246">
        <v>330335.96000000002</v>
      </c>
      <c r="AC123" s="246">
        <v>53629.55</v>
      </c>
      <c r="AD123" s="246"/>
      <c r="AE123" s="246"/>
      <c r="AF123" s="246"/>
      <c r="AG123" s="251"/>
    </row>
    <row r="124" spans="1:33" x14ac:dyDescent="0.2">
      <c r="A124" s="251" t="s">
        <v>1612</v>
      </c>
      <c r="B124" s="244">
        <v>122293.62</v>
      </c>
      <c r="C124" s="244">
        <v>43656.91</v>
      </c>
      <c r="D124" s="244">
        <v>105464.09</v>
      </c>
      <c r="E124" s="244"/>
      <c r="F124" s="251">
        <v>18085</v>
      </c>
      <c r="G124" s="251">
        <v>402495.51</v>
      </c>
      <c r="H124" s="251"/>
      <c r="K124" s="245">
        <v>17250</v>
      </c>
      <c r="M124" s="245"/>
      <c r="N124" s="251"/>
      <c r="O124" s="251"/>
      <c r="P124" s="251">
        <v>8971</v>
      </c>
      <c r="Q124" s="251">
        <v>667875.67000000004</v>
      </c>
      <c r="R124" s="40"/>
      <c r="S124" s="40"/>
      <c r="T124" s="40">
        <v>398045.83</v>
      </c>
      <c r="U124" s="40">
        <v>27300</v>
      </c>
      <c r="V124" s="40">
        <v>381.66</v>
      </c>
      <c r="W124" s="40">
        <v>135644.70000000001</v>
      </c>
      <c r="X124" s="40">
        <v>49600</v>
      </c>
      <c r="Y124" s="246">
        <v>370604.7</v>
      </c>
      <c r="Z124" s="246"/>
      <c r="AA124" s="246">
        <v>1170</v>
      </c>
      <c r="AB124" s="246">
        <v>183303.91</v>
      </c>
      <c r="AC124" s="246">
        <v>36685.82</v>
      </c>
      <c r="AD124" s="246"/>
      <c r="AE124" s="246"/>
      <c r="AF124" s="246"/>
      <c r="AG124" s="251"/>
    </row>
    <row r="125" spans="1:33" x14ac:dyDescent="0.2">
      <c r="A125" s="251" t="s">
        <v>1613</v>
      </c>
      <c r="B125" s="244">
        <v>64478.38</v>
      </c>
      <c r="C125" s="244">
        <v>9972.6299999999992</v>
      </c>
      <c r="D125" s="244">
        <v>98550.81</v>
      </c>
      <c r="E125" s="244"/>
      <c r="F125" s="251">
        <v>699874.74</v>
      </c>
      <c r="G125" s="251">
        <v>193077.83</v>
      </c>
      <c r="H125" s="251">
        <v>1602.48</v>
      </c>
      <c r="K125" s="245">
        <v>36170</v>
      </c>
      <c r="M125" s="245"/>
      <c r="N125" s="251"/>
      <c r="O125" s="251"/>
      <c r="P125" s="251"/>
      <c r="Q125" s="251">
        <v>654977.96</v>
      </c>
      <c r="R125" s="40"/>
      <c r="S125" s="40">
        <v>7200</v>
      </c>
      <c r="T125" s="40">
        <v>464417.17</v>
      </c>
      <c r="U125" s="40">
        <v>27700</v>
      </c>
      <c r="V125" s="40">
        <v>282.2</v>
      </c>
      <c r="W125" s="40">
        <v>187785.60000000001</v>
      </c>
      <c r="X125" s="40">
        <v>44600</v>
      </c>
      <c r="Y125" s="246">
        <v>371365.6</v>
      </c>
      <c r="Z125" s="246"/>
      <c r="AA125" s="246"/>
      <c r="AB125" s="246">
        <v>274863.46999999997</v>
      </c>
      <c r="AC125" s="246">
        <v>65997.36</v>
      </c>
      <c r="AD125" s="246"/>
      <c r="AE125" s="246"/>
      <c r="AF125" s="246"/>
      <c r="AG125" s="251"/>
    </row>
    <row r="126" spans="1:33" x14ac:dyDescent="0.2">
      <c r="A126" s="251" t="s">
        <v>1614</v>
      </c>
      <c r="B126" s="244">
        <v>151464.95000000001</v>
      </c>
      <c r="C126" s="244">
        <v>0</v>
      </c>
      <c r="D126" s="244">
        <v>234787.22</v>
      </c>
      <c r="E126" s="244"/>
      <c r="F126" s="251">
        <v>476866.04</v>
      </c>
      <c r="G126" s="251">
        <v>-23407.19</v>
      </c>
      <c r="H126" s="251"/>
      <c r="K126" s="245">
        <v>6000</v>
      </c>
      <c r="M126" s="245"/>
      <c r="N126" s="251"/>
      <c r="O126" s="251"/>
      <c r="P126" s="251"/>
      <c r="Q126" s="251">
        <v>3175397.16</v>
      </c>
      <c r="R126" s="40"/>
      <c r="S126" s="40"/>
      <c r="T126" s="40">
        <v>267362.89</v>
      </c>
      <c r="U126" s="40">
        <v>18450</v>
      </c>
      <c r="V126" s="40">
        <v>345.09</v>
      </c>
      <c r="W126" s="40">
        <v>965040</v>
      </c>
      <c r="X126" s="40"/>
      <c r="Y126" s="246">
        <v>1022680</v>
      </c>
      <c r="Z126" s="246"/>
      <c r="AA126" s="246"/>
      <c r="AB126" s="246">
        <v>296440.88</v>
      </c>
      <c r="AC126" s="246">
        <v>135843.76999999999</v>
      </c>
      <c r="AD126" s="246"/>
      <c r="AE126" s="246"/>
      <c r="AF126" s="246"/>
      <c r="AG126" s="251"/>
    </row>
    <row r="127" spans="1:33" x14ac:dyDescent="0.2">
      <c r="A127" s="251" t="s">
        <v>1615</v>
      </c>
      <c r="B127" s="244">
        <v>68594.789999999994</v>
      </c>
      <c r="C127" s="244">
        <v>0</v>
      </c>
      <c r="D127" s="244">
        <v>20223.03</v>
      </c>
      <c r="E127" s="244"/>
      <c r="F127" s="251">
        <v>124427.6</v>
      </c>
      <c r="G127" s="251">
        <v>23573.200000000001</v>
      </c>
      <c r="H127" s="251"/>
      <c r="K127" s="245">
        <v>6440</v>
      </c>
      <c r="M127" s="245"/>
      <c r="N127" s="251"/>
      <c r="O127" s="251"/>
      <c r="P127" s="251"/>
      <c r="Q127" s="251">
        <v>1191484.79</v>
      </c>
      <c r="R127" s="40"/>
      <c r="S127" s="40"/>
      <c r="T127" s="40">
        <v>184749.83</v>
      </c>
      <c r="U127" s="40"/>
      <c r="V127" s="40">
        <v>576.83000000000004</v>
      </c>
      <c r="W127" s="40">
        <v>433760</v>
      </c>
      <c r="X127" s="40"/>
      <c r="Y127" s="246">
        <v>549500</v>
      </c>
      <c r="Z127" s="246"/>
      <c r="AA127" s="246"/>
      <c r="AB127" s="246">
        <v>117169.54</v>
      </c>
      <c r="AC127" s="246">
        <v>17447.78</v>
      </c>
      <c r="AD127" s="246"/>
      <c r="AE127" s="246"/>
      <c r="AF127" s="246"/>
      <c r="AG127" s="251"/>
    </row>
    <row r="128" spans="1:33" x14ac:dyDescent="0.2">
      <c r="A128" s="251" t="s">
        <v>1616</v>
      </c>
      <c r="B128" s="244">
        <v>196964.1</v>
      </c>
      <c r="C128" s="244">
        <v>0</v>
      </c>
      <c r="D128" s="244">
        <v>259037.68</v>
      </c>
      <c r="E128" s="244"/>
      <c r="F128" s="251">
        <v>2318949.9</v>
      </c>
      <c r="G128" s="251">
        <v>87815.82</v>
      </c>
      <c r="H128" s="251"/>
      <c r="K128" s="245">
        <v>4000</v>
      </c>
      <c r="M128" s="245"/>
      <c r="N128" s="251"/>
      <c r="O128" s="251"/>
      <c r="P128" s="251">
        <v>-363.44</v>
      </c>
      <c r="Q128" s="251">
        <v>918887.6</v>
      </c>
      <c r="R128" s="40"/>
      <c r="S128" s="40"/>
      <c r="T128" s="40">
        <v>224738.09</v>
      </c>
      <c r="U128" s="40"/>
      <c r="V128" s="40"/>
      <c r="W128" s="40">
        <v>875460</v>
      </c>
      <c r="X128" s="40"/>
      <c r="Y128" s="246">
        <v>971967</v>
      </c>
      <c r="Z128" s="246">
        <v>3500</v>
      </c>
      <c r="AA128" s="246">
        <v>800</v>
      </c>
      <c r="AB128" s="246">
        <v>116845.04</v>
      </c>
      <c r="AC128" s="246">
        <v>93193.98</v>
      </c>
      <c r="AD128" s="246"/>
      <c r="AE128" s="246"/>
      <c r="AF128" s="246"/>
      <c r="AG128" s="251"/>
    </row>
    <row r="129" spans="1:33" x14ac:dyDescent="0.2">
      <c r="A129" s="251" t="s">
        <v>1617</v>
      </c>
      <c r="B129" s="244">
        <v>261113.28</v>
      </c>
      <c r="C129" s="244">
        <v>0</v>
      </c>
      <c r="D129" s="244">
        <v>45026.17</v>
      </c>
      <c r="E129" s="244"/>
      <c r="F129" s="251">
        <v>208205.12</v>
      </c>
      <c r="G129" s="251">
        <v>92065.37</v>
      </c>
      <c r="H129" s="251"/>
      <c r="K129" s="245">
        <v>5000</v>
      </c>
      <c r="M129" s="245">
        <v>555.76</v>
      </c>
      <c r="N129" s="251"/>
      <c r="O129" s="251"/>
      <c r="P129" s="251">
        <v>1400.03</v>
      </c>
      <c r="Q129" s="251">
        <v>1855787.89</v>
      </c>
      <c r="R129" s="40"/>
      <c r="S129" s="40"/>
      <c r="T129" s="40">
        <v>246847.63</v>
      </c>
      <c r="U129" s="40"/>
      <c r="V129" s="40">
        <v>778.86</v>
      </c>
      <c r="W129" s="40">
        <v>699690</v>
      </c>
      <c r="X129" s="40"/>
      <c r="Y129" s="246">
        <v>812490</v>
      </c>
      <c r="Z129" s="246"/>
      <c r="AA129" s="246"/>
      <c r="AB129" s="246">
        <v>277261.59000000003</v>
      </c>
      <c r="AC129" s="246">
        <v>69249.47</v>
      </c>
      <c r="AD129" s="246"/>
      <c r="AE129" s="246"/>
      <c r="AF129" s="246"/>
      <c r="AG129" s="251"/>
    </row>
    <row r="130" spans="1:33" x14ac:dyDescent="0.2">
      <c r="A130" s="251" t="s">
        <v>1618</v>
      </c>
      <c r="B130" s="244">
        <v>225623.83</v>
      </c>
      <c r="C130" s="244">
        <v>0</v>
      </c>
      <c r="D130" s="244">
        <v>35007.89</v>
      </c>
      <c r="E130" s="244"/>
      <c r="F130" s="251">
        <v>444838.84</v>
      </c>
      <c r="G130" s="251">
        <v>70558.929999999993</v>
      </c>
      <c r="H130" s="251"/>
      <c r="K130" s="245">
        <v>5000</v>
      </c>
      <c r="M130" s="245">
        <v>189.4</v>
      </c>
      <c r="N130" s="251"/>
      <c r="O130" s="251"/>
      <c r="P130" s="251">
        <v>3286</v>
      </c>
      <c r="Q130" s="251">
        <v>1498231.3</v>
      </c>
      <c r="R130" s="40"/>
      <c r="S130" s="40"/>
      <c r="T130" s="40">
        <v>325609.82</v>
      </c>
      <c r="U130" s="40"/>
      <c r="V130" s="40">
        <v>611.5</v>
      </c>
      <c r="W130" s="40">
        <v>490860</v>
      </c>
      <c r="X130" s="40"/>
      <c r="Y130" s="246">
        <v>687900</v>
      </c>
      <c r="Z130" s="246"/>
      <c r="AA130" s="246"/>
      <c r="AB130" s="246">
        <v>276663.11</v>
      </c>
      <c r="AC130" s="246">
        <v>75898.59</v>
      </c>
      <c r="AD130" s="246"/>
      <c r="AE130" s="246"/>
      <c r="AF130" s="246">
        <v>500</v>
      </c>
      <c r="AG130" s="251"/>
    </row>
    <row r="131" spans="1:33" x14ac:dyDescent="0.2">
      <c r="A131" s="251" t="s">
        <v>1619</v>
      </c>
      <c r="B131" s="244">
        <v>196375.8</v>
      </c>
      <c r="C131" s="244"/>
      <c r="D131" s="244">
        <v>10353.08</v>
      </c>
      <c r="E131" s="244"/>
      <c r="F131" s="251">
        <v>342917.72</v>
      </c>
      <c r="G131" s="251">
        <v>-13625.96</v>
      </c>
      <c r="H131" s="251"/>
      <c r="M131" s="245">
        <v>2.1800000000000002</v>
      </c>
      <c r="N131" s="251"/>
      <c r="O131" s="251"/>
      <c r="P131" s="251">
        <v>-1559844.62</v>
      </c>
      <c r="Q131" s="251">
        <v>2202136.4300000002</v>
      </c>
      <c r="R131" s="40"/>
      <c r="S131" s="40"/>
      <c r="T131" s="40">
        <v>412552.54</v>
      </c>
      <c r="U131" s="40"/>
      <c r="V131" s="40">
        <v>411.76</v>
      </c>
      <c r="W131" s="40">
        <v>739270</v>
      </c>
      <c r="X131" s="40"/>
      <c r="Y131" s="246">
        <v>1022580</v>
      </c>
      <c r="Z131" s="246"/>
      <c r="AA131" s="246"/>
      <c r="AB131" s="246">
        <v>132995.60999999999</v>
      </c>
      <c r="AC131" s="246">
        <v>88288.04</v>
      </c>
      <c r="AD131" s="246"/>
      <c r="AE131" s="246"/>
      <c r="AF131" s="246"/>
      <c r="AG131" s="251"/>
    </row>
    <row r="132" spans="1:33" x14ac:dyDescent="0.2">
      <c r="A132" s="251" t="s">
        <v>1620</v>
      </c>
      <c r="B132" s="244">
        <v>344156.24</v>
      </c>
      <c r="C132" s="244">
        <v>0</v>
      </c>
      <c r="D132" s="244">
        <v>9067.0300000000007</v>
      </c>
      <c r="E132" s="244"/>
      <c r="F132" s="251">
        <v>2352509.21</v>
      </c>
      <c r="G132" s="251">
        <v>846398.08</v>
      </c>
      <c r="H132" s="251"/>
      <c r="K132" s="245">
        <v>8200</v>
      </c>
      <c r="M132" s="245"/>
      <c r="N132" s="251"/>
      <c r="O132" s="251"/>
      <c r="P132" s="251">
        <v>300</v>
      </c>
      <c r="Q132" s="251">
        <v>655276.54</v>
      </c>
      <c r="R132" s="40"/>
      <c r="S132" s="40"/>
      <c r="T132" s="40">
        <v>259644.33</v>
      </c>
      <c r="U132" s="40">
        <v>50000</v>
      </c>
      <c r="V132" s="40"/>
      <c r="W132" s="40">
        <v>605330</v>
      </c>
      <c r="X132" s="40">
        <v>61740</v>
      </c>
      <c r="Y132" s="246">
        <v>792752</v>
      </c>
      <c r="Z132" s="246"/>
      <c r="AA132" s="246"/>
      <c r="AB132" s="246">
        <v>168629.97</v>
      </c>
      <c r="AC132" s="246">
        <v>218188.76</v>
      </c>
      <c r="AD132" s="246"/>
      <c r="AE132" s="246"/>
      <c r="AF132" s="246"/>
      <c r="AG132" s="251"/>
    </row>
    <row r="133" spans="1:33" x14ac:dyDescent="0.2">
      <c r="A133" s="251" t="s">
        <v>1621</v>
      </c>
      <c r="B133" s="244">
        <v>157190.96</v>
      </c>
      <c r="C133" s="244">
        <v>3280</v>
      </c>
      <c r="D133" s="244">
        <v>147807.46</v>
      </c>
      <c r="E133" s="244"/>
      <c r="F133" s="251">
        <v>1437713.16</v>
      </c>
      <c r="G133" s="251">
        <v>-1861.53</v>
      </c>
      <c r="H133" s="251"/>
      <c r="K133" s="245">
        <v>40000</v>
      </c>
      <c r="M133" s="245">
        <v>2868.62</v>
      </c>
      <c r="N133" s="251"/>
      <c r="O133" s="251"/>
      <c r="P133" s="251"/>
      <c r="Q133" s="251">
        <v>1904716.16</v>
      </c>
      <c r="R133" s="40"/>
      <c r="S133" s="40"/>
      <c r="T133" s="40">
        <v>521130.89</v>
      </c>
      <c r="U133" s="40"/>
      <c r="V133" s="40">
        <v>186.03</v>
      </c>
      <c r="W133" s="40">
        <v>457590</v>
      </c>
      <c r="X133" s="40"/>
      <c r="Y133" s="246">
        <v>721370</v>
      </c>
      <c r="Z133" s="246"/>
      <c r="AA133" s="246"/>
      <c r="AB133" s="246">
        <v>255644.91</v>
      </c>
      <c r="AC133" s="246">
        <v>90378.72</v>
      </c>
      <c r="AD133" s="246"/>
      <c r="AE133" s="246"/>
      <c r="AF133" s="246"/>
      <c r="AG133" s="251"/>
    </row>
    <row r="134" spans="1:33" x14ac:dyDescent="0.2">
      <c r="A134" s="251" t="s">
        <v>1622</v>
      </c>
      <c r="B134" s="244">
        <v>252746.84</v>
      </c>
      <c r="C134" s="244">
        <v>0</v>
      </c>
      <c r="D134" s="244">
        <v>24591.9</v>
      </c>
      <c r="E134" s="244"/>
      <c r="F134" s="251">
        <v>445061.36</v>
      </c>
      <c r="G134" s="251">
        <v>75706.87</v>
      </c>
      <c r="H134" s="251"/>
      <c r="M134" s="245"/>
      <c r="N134" s="251"/>
      <c r="O134" s="251"/>
      <c r="P134" s="251"/>
      <c r="Q134" s="251">
        <v>2482221.21</v>
      </c>
      <c r="R134" s="40"/>
      <c r="S134" s="40"/>
      <c r="T134" s="40">
        <v>298997.44</v>
      </c>
      <c r="U134" s="40"/>
      <c r="V134" s="40">
        <v>4.03</v>
      </c>
      <c r="W134" s="40">
        <v>733020</v>
      </c>
      <c r="X134" s="40"/>
      <c r="Y134" s="246">
        <v>884710</v>
      </c>
      <c r="Z134" s="246"/>
      <c r="AA134" s="246"/>
      <c r="AB134" s="246">
        <v>281314.89</v>
      </c>
      <c r="AC134" s="246">
        <v>92189.51</v>
      </c>
      <c r="AD134" s="246">
        <v>20000</v>
      </c>
      <c r="AE134" s="246"/>
      <c r="AF134" s="246"/>
      <c r="AG134" s="251"/>
    </row>
    <row r="135" spans="1:33" x14ac:dyDescent="0.2">
      <c r="A135" s="251" t="s">
        <v>1623</v>
      </c>
      <c r="B135" s="244">
        <v>332391.13</v>
      </c>
      <c r="C135" s="244">
        <v>0</v>
      </c>
      <c r="D135" s="244">
        <v>381160.07</v>
      </c>
      <c r="E135" s="244"/>
      <c r="F135" s="251">
        <v>746010.82</v>
      </c>
      <c r="G135" s="251">
        <v>40881.51</v>
      </c>
      <c r="H135" s="251"/>
      <c r="M135" s="245"/>
      <c r="N135" s="251"/>
      <c r="O135" s="251"/>
      <c r="P135" s="251"/>
      <c r="Q135" s="251">
        <v>3637434.23</v>
      </c>
      <c r="R135" s="40"/>
      <c r="S135" s="40"/>
      <c r="T135" s="40">
        <v>325203.13</v>
      </c>
      <c r="U135" s="40"/>
      <c r="V135" s="40"/>
      <c r="W135" s="40">
        <v>639960</v>
      </c>
      <c r="X135" s="40"/>
      <c r="Y135" s="246">
        <v>742190</v>
      </c>
      <c r="Z135" s="246"/>
      <c r="AA135" s="246"/>
      <c r="AB135" s="246">
        <v>199203.43</v>
      </c>
      <c r="AC135" s="246">
        <v>80898.2</v>
      </c>
      <c r="AD135" s="246"/>
      <c r="AE135" s="246"/>
      <c r="AF135" s="246"/>
      <c r="AG135" s="251"/>
    </row>
    <row r="136" spans="1:33" x14ac:dyDescent="0.2">
      <c r="A136" s="251" t="s">
        <v>1624</v>
      </c>
      <c r="B136" s="244">
        <v>278513.01</v>
      </c>
      <c r="C136" s="244">
        <v>11650</v>
      </c>
      <c r="D136" s="244">
        <v>131647.97</v>
      </c>
      <c r="E136" s="244"/>
      <c r="F136" s="251">
        <v>-98167.72</v>
      </c>
      <c r="G136" s="251">
        <v>92636.66</v>
      </c>
      <c r="H136" s="251"/>
      <c r="M136" s="245"/>
      <c r="N136" s="251"/>
      <c r="O136" s="251"/>
      <c r="P136" s="251"/>
      <c r="Q136" s="251">
        <v>364715.82</v>
      </c>
      <c r="R136" s="40"/>
      <c r="S136" s="40"/>
      <c r="T136" s="40">
        <v>257765.27</v>
      </c>
      <c r="U136" s="40">
        <v>193680</v>
      </c>
      <c r="V136" s="40">
        <v>927.99</v>
      </c>
      <c r="W136" s="40">
        <v>504420</v>
      </c>
      <c r="X136" s="40"/>
      <c r="Y136" s="246">
        <v>545390.65</v>
      </c>
      <c r="Z136" s="246"/>
      <c r="AA136" s="246">
        <v>9972</v>
      </c>
      <c r="AB136" s="246">
        <v>227019.1</v>
      </c>
      <c r="AC136" s="246">
        <v>102786.61</v>
      </c>
      <c r="AD136" s="246"/>
      <c r="AE136" s="246">
        <v>423.45</v>
      </c>
      <c r="AF136" s="246"/>
      <c r="AG136" s="251"/>
    </row>
    <row r="137" spans="1:33" x14ac:dyDescent="0.2">
      <c r="A137" s="251" t="s">
        <v>1625</v>
      </c>
      <c r="B137" s="244">
        <v>471345.43</v>
      </c>
      <c r="C137" s="244">
        <v>22200</v>
      </c>
      <c r="D137" s="244">
        <v>32743.29</v>
      </c>
      <c r="E137" s="244"/>
      <c r="F137" s="251">
        <v>90004.13</v>
      </c>
      <c r="G137" s="251">
        <v>122160.11</v>
      </c>
      <c r="H137" s="251"/>
      <c r="M137" s="245"/>
      <c r="N137" s="251"/>
      <c r="O137" s="251"/>
      <c r="P137" s="251"/>
      <c r="Q137" s="251">
        <v>431249.19</v>
      </c>
      <c r="R137" s="40"/>
      <c r="S137" s="40"/>
      <c r="T137" s="40">
        <v>259749.06</v>
      </c>
      <c r="U137" s="40"/>
      <c r="V137" s="40">
        <v>829.58</v>
      </c>
      <c r="W137" s="40"/>
      <c r="X137" s="40"/>
      <c r="Y137" s="246">
        <v>51076.65</v>
      </c>
      <c r="Z137" s="246"/>
      <c r="AA137" s="246"/>
      <c r="AB137" s="246">
        <v>106023.88</v>
      </c>
      <c r="AC137" s="246">
        <v>109.82</v>
      </c>
      <c r="AD137" s="246"/>
      <c r="AE137" s="246"/>
      <c r="AF137" s="246">
        <v>500</v>
      </c>
      <c r="AG137" s="251"/>
    </row>
    <row r="138" spans="1:33" x14ac:dyDescent="0.2">
      <c r="A138" s="251" t="s">
        <v>1626</v>
      </c>
      <c r="B138" s="244">
        <v>161328.81</v>
      </c>
      <c r="C138" s="244">
        <v>0</v>
      </c>
      <c r="D138" s="244">
        <v>415856.37</v>
      </c>
      <c r="E138" s="244"/>
      <c r="F138" s="251">
        <v>68288.81</v>
      </c>
      <c r="G138" s="251">
        <v>69502.009999999995</v>
      </c>
      <c r="H138" s="251"/>
      <c r="M138" s="245"/>
      <c r="N138" s="251"/>
      <c r="O138" s="251"/>
      <c r="P138" s="251"/>
      <c r="Q138" s="251">
        <v>1781769.65</v>
      </c>
      <c r="R138" s="40"/>
      <c r="S138" s="40"/>
      <c r="T138" s="40">
        <v>277449.92</v>
      </c>
      <c r="U138" s="40"/>
      <c r="V138" s="40">
        <v>514.03</v>
      </c>
      <c r="W138" s="40"/>
      <c r="X138" s="40">
        <v>1980</v>
      </c>
      <c r="Y138" s="246">
        <v>91924.25</v>
      </c>
      <c r="Z138" s="246"/>
      <c r="AA138" s="246"/>
      <c r="AB138" s="246">
        <v>381464.88</v>
      </c>
      <c r="AC138" s="246">
        <v>9</v>
      </c>
      <c r="AD138" s="246"/>
      <c r="AE138" s="246"/>
      <c r="AF138" s="246"/>
      <c r="AG138" s="251"/>
    </row>
    <row r="139" spans="1:33" x14ac:dyDescent="0.2">
      <c r="A139" s="251" t="s">
        <v>1627</v>
      </c>
      <c r="B139" s="244">
        <v>225999.78</v>
      </c>
      <c r="C139" s="244">
        <v>0</v>
      </c>
      <c r="D139" s="244">
        <v>161655.46</v>
      </c>
      <c r="E139" s="244"/>
      <c r="F139" s="251">
        <v>-47347.74</v>
      </c>
      <c r="G139" s="251">
        <v>111994.75</v>
      </c>
      <c r="H139" s="251"/>
      <c r="K139" s="245">
        <v>6000</v>
      </c>
      <c r="M139" s="245">
        <v>109.73</v>
      </c>
      <c r="N139" s="251"/>
      <c r="O139" s="251"/>
      <c r="P139" s="251">
        <v>324665.83</v>
      </c>
      <c r="Q139" s="251">
        <v>343312.84</v>
      </c>
      <c r="R139" s="40"/>
      <c r="S139" s="40"/>
      <c r="T139" s="40">
        <v>438105.12</v>
      </c>
      <c r="U139" s="40">
        <v>10000</v>
      </c>
      <c r="V139" s="40">
        <v>606.5</v>
      </c>
      <c r="W139" s="40">
        <v>575820</v>
      </c>
      <c r="X139" s="40">
        <v>134108</v>
      </c>
      <c r="Y139" s="246">
        <v>737300</v>
      </c>
      <c r="Z139" s="246"/>
      <c r="AA139" s="246">
        <v>12146</v>
      </c>
      <c r="AB139" s="246">
        <v>478763.11</v>
      </c>
      <c r="AC139" s="246">
        <v>147762.75</v>
      </c>
      <c r="AD139" s="246"/>
      <c r="AE139" s="246"/>
      <c r="AF139" s="246"/>
      <c r="AG139" s="251"/>
    </row>
    <row r="140" spans="1:33" x14ac:dyDescent="0.2">
      <c r="A140" s="251" t="s">
        <v>1628</v>
      </c>
      <c r="B140" s="244">
        <v>332323.43</v>
      </c>
      <c r="C140" s="244">
        <v>40950</v>
      </c>
      <c r="D140" s="244">
        <v>291284.78999999998</v>
      </c>
      <c r="E140" s="244"/>
      <c r="F140" s="251">
        <v>541435.56000000006</v>
      </c>
      <c r="G140" s="251">
        <v>479766.3</v>
      </c>
      <c r="H140" s="251"/>
      <c r="M140" s="245"/>
      <c r="N140" s="251"/>
      <c r="O140" s="251"/>
      <c r="P140" s="251"/>
      <c r="Q140" s="251">
        <v>1627802.29</v>
      </c>
      <c r="R140" s="40"/>
      <c r="S140" s="40"/>
      <c r="T140" s="40">
        <v>429539.85</v>
      </c>
      <c r="U140" s="40"/>
      <c r="V140" s="40">
        <v>660.64</v>
      </c>
      <c r="W140" s="40">
        <v>434420</v>
      </c>
      <c r="X140" s="40"/>
      <c r="Y140" s="246">
        <v>547005</v>
      </c>
      <c r="Z140" s="246"/>
      <c r="AA140" s="246">
        <v>888</v>
      </c>
      <c r="AB140" s="246">
        <v>163450.12</v>
      </c>
      <c r="AC140" s="246">
        <v>27647.58</v>
      </c>
      <c r="AD140" s="246"/>
      <c r="AE140" s="246"/>
      <c r="AF140" s="246"/>
      <c r="AG140" s="251"/>
    </row>
    <row r="141" spans="1:33" x14ac:dyDescent="0.2">
      <c r="A141" s="251" t="s">
        <v>1629</v>
      </c>
      <c r="B141" s="244">
        <v>532494.09</v>
      </c>
      <c r="C141" s="244">
        <v>0</v>
      </c>
      <c r="D141" s="244">
        <v>536522.38</v>
      </c>
      <c r="E141" s="244"/>
      <c r="F141" s="251">
        <v>400.4</v>
      </c>
      <c r="G141" s="251">
        <v>79747.55</v>
      </c>
      <c r="H141" s="251"/>
      <c r="L141" s="245">
        <v>537434.49</v>
      </c>
      <c r="M141" s="245">
        <v>102</v>
      </c>
      <c r="N141" s="251"/>
      <c r="O141" s="251"/>
      <c r="P141" s="251"/>
      <c r="Q141" s="251">
        <v>2560000</v>
      </c>
      <c r="R141" s="40"/>
      <c r="S141" s="40"/>
      <c r="T141" s="40">
        <v>453697.5</v>
      </c>
      <c r="U141" s="40"/>
      <c r="V141" s="40">
        <v>792.82</v>
      </c>
      <c r="W141" s="40">
        <v>748140</v>
      </c>
      <c r="X141" s="40"/>
      <c r="Y141" s="246">
        <v>857250</v>
      </c>
      <c r="Z141" s="246"/>
      <c r="AA141" s="246">
        <v>10204</v>
      </c>
      <c r="AB141" s="246">
        <v>324144.42</v>
      </c>
      <c r="AC141" s="246">
        <v>20535.919999999998</v>
      </c>
      <c r="AD141" s="246"/>
      <c r="AE141" s="246"/>
      <c r="AF141" s="246"/>
      <c r="AG141" s="251"/>
    </row>
    <row r="142" spans="1:33" x14ac:dyDescent="0.2">
      <c r="A142" s="251" t="s">
        <v>1630</v>
      </c>
      <c r="B142" s="244">
        <v>288421.58</v>
      </c>
      <c r="C142" s="244">
        <v>0</v>
      </c>
      <c r="D142" s="244">
        <v>40244.61</v>
      </c>
      <c r="E142" s="244"/>
      <c r="F142" s="251">
        <v>797566.95</v>
      </c>
      <c r="G142" s="251">
        <v>50147.28</v>
      </c>
      <c r="H142" s="251"/>
      <c r="M142" s="245"/>
      <c r="N142" s="251"/>
      <c r="O142" s="251"/>
      <c r="P142" s="251"/>
      <c r="Q142" s="251"/>
      <c r="R142" s="40"/>
      <c r="S142" s="40"/>
      <c r="T142" s="40">
        <v>37324.71</v>
      </c>
      <c r="U142" s="40"/>
      <c r="V142" s="40">
        <v>617.79999999999995</v>
      </c>
      <c r="W142" s="40">
        <v>758310</v>
      </c>
      <c r="X142" s="40">
        <v>436593.75</v>
      </c>
      <c r="Y142" s="246">
        <v>992897</v>
      </c>
      <c r="Z142" s="246"/>
      <c r="AA142" s="246">
        <v>16820</v>
      </c>
      <c r="AB142" s="246">
        <v>373595.78</v>
      </c>
      <c r="AC142" s="246">
        <v>39326.89</v>
      </c>
      <c r="AD142" s="246"/>
      <c r="AE142" s="246"/>
      <c r="AF142" s="246"/>
      <c r="AG142" s="251"/>
    </row>
    <row r="143" spans="1:33" x14ac:dyDescent="0.2">
      <c r="A143" s="251" t="s">
        <v>1631</v>
      </c>
      <c r="B143" s="244">
        <v>291514.96000000002</v>
      </c>
      <c r="C143" s="244">
        <v>0</v>
      </c>
      <c r="D143" s="244">
        <v>40037.15</v>
      </c>
      <c r="E143" s="244"/>
      <c r="F143" s="251">
        <v>1737464.6</v>
      </c>
      <c r="G143" s="251">
        <v>219144.54</v>
      </c>
      <c r="H143" s="251"/>
      <c r="M143" s="245"/>
      <c r="N143" s="251"/>
      <c r="O143" s="251"/>
      <c r="P143" s="251">
        <v>42173.55</v>
      </c>
      <c r="Q143" s="251">
        <v>2368242.5</v>
      </c>
      <c r="R143" s="40"/>
      <c r="S143" s="40"/>
      <c r="T143" s="40">
        <v>294374.28000000003</v>
      </c>
      <c r="U143" s="40"/>
      <c r="V143" s="40">
        <v>588.59</v>
      </c>
      <c r="W143" s="40">
        <v>623190</v>
      </c>
      <c r="X143" s="40"/>
      <c r="Y143" s="246">
        <v>685880</v>
      </c>
      <c r="Z143" s="246">
        <v>9430</v>
      </c>
      <c r="AA143" s="246"/>
      <c r="AB143" s="246">
        <v>173790.03</v>
      </c>
      <c r="AC143" s="246">
        <v>117176.64</v>
      </c>
      <c r="AD143" s="246"/>
      <c r="AE143" s="246"/>
      <c r="AF143" s="246"/>
      <c r="AG143" s="251"/>
    </row>
    <row r="144" spans="1:33" x14ac:dyDescent="0.2">
      <c r="A144" s="251" t="s">
        <v>1632</v>
      </c>
      <c r="B144" s="244">
        <v>337471.43</v>
      </c>
      <c r="C144" s="244">
        <v>0</v>
      </c>
      <c r="D144" s="244">
        <v>285377.71999999997</v>
      </c>
      <c r="E144" s="244"/>
      <c r="F144" s="251">
        <v>585435.03</v>
      </c>
      <c r="G144" s="251">
        <v>61705.32</v>
      </c>
      <c r="H144" s="251"/>
      <c r="J144" s="245">
        <v>30000</v>
      </c>
      <c r="M144" s="245"/>
      <c r="N144" s="251"/>
      <c r="O144" s="251"/>
      <c r="P144" s="251">
        <v>-17200</v>
      </c>
      <c r="Q144" s="251">
        <v>1552681.09</v>
      </c>
      <c r="R144" s="40"/>
      <c r="S144" s="40"/>
      <c r="T144" s="40">
        <v>239648.69</v>
      </c>
      <c r="U144" s="40"/>
      <c r="V144" s="40">
        <v>646.36</v>
      </c>
      <c r="W144" s="40">
        <v>378690</v>
      </c>
      <c r="X144" s="40">
        <v>59306.75</v>
      </c>
      <c r="Y144" s="246">
        <v>419564</v>
      </c>
      <c r="Z144" s="246"/>
      <c r="AA144" s="246"/>
      <c r="AB144" s="246">
        <v>451808.76</v>
      </c>
      <c r="AC144" s="246">
        <v>99916.63</v>
      </c>
      <c r="AD144" s="246"/>
      <c r="AE144" s="246"/>
      <c r="AF144" s="246"/>
      <c r="AG144" s="251"/>
    </row>
    <row r="145" spans="1:33" x14ac:dyDescent="0.2">
      <c r="A145" s="251" t="s">
        <v>1647</v>
      </c>
      <c r="B145" s="244">
        <v>515794.09</v>
      </c>
      <c r="C145" s="244">
        <v>0</v>
      </c>
      <c r="D145" s="244">
        <v>50644.41</v>
      </c>
      <c r="E145" s="244"/>
      <c r="F145" s="251">
        <v>1617151.53</v>
      </c>
      <c r="G145" s="251">
        <v>648909.56000000006</v>
      </c>
      <c r="H145" s="251"/>
      <c r="M145" s="245"/>
      <c r="N145" s="251"/>
      <c r="O145" s="251"/>
      <c r="P145" s="251"/>
      <c r="Q145" s="251">
        <v>2662147.65</v>
      </c>
      <c r="R145" s="40"/>
      <c r="S145" s="40"/>
      <c r="T145" s="40">
        <v>347652.76</v>
      </c>
      <c r="U145" s="40">
        <v>72850</v>
      </c>
      <c r="V145" s="40"/>
      <c r="W145" s="40">
        <v>158446.24</v>
      </c>
      <c r="X145" s="40"/>
      <c r="Y145" s="246">
        <v>212041.54</v>
      </c>
      <c r="Z145" s="246"/>
      <c r="AA145" s="246"/>
      <c r="AB145" s="246">
        <v>151857.89000000001</v>
      </c>
      <c r="AC145" s="246">
        <v>41828.28</v>
      </c>
      <c r="AD145" s="246"/>
      <c r="AE145" s="246"/>
      <c r="AF145" s="246">
        <v>2400</v>
      </c>
      <c r="AG145" s="251"/>
    </row>
    <row r="146" spans="1:33" x14ac:dyDescent="0.2">
      <c r="A146" s="251" t="s">
        <v>1633</v>
      </c>
      <c r="B146" s="244">
        <v>320026.40999999997</v>
      </c>
      <c r="C146" s="244">
        <v>7720</v>
      </c>
      <c r="D146" s="244">
        <v>189052.6</v>
      </c>
      <c r="E146" s="244"/>
      <c r="F146" s="251">
        <v>4</v>
      </c>
      <c r="G146" s="251">
        <v>43093.87</v>
      </c>
      <c r="H146" s="251"/>
      <c r="M146" s="245"/>
      <c r="N146" s="251"/>
      <c r="O146" s="251"/>
      <c r="P146" s="251">
        <v>-1555162.51</v>
      </c>
      <c r="Q146" s="251">
        <v>1849445.73</v>
      </c>
      <c r="R146" s="40"/>
      <c r="S146" s="40"/>
      <c r="T146" s="40">
        <v>519445.41</v>
      </c>
      <c r="U146" s="40">
        <v>62600</v>
      </c>
      <c r="V146" s="40">
        <v>368.45</v>
      </c>
      <c r="W146" s="40">
        <v>464430</v>
      </c>
      <c r="X146" s="40"/>
      <c r="Y146" s="246">
        <v>502590</v>
      </c>
      <c r="Z146" s="246"/>
      <c r="AA146" s="246">
        <v>11352</v>
      </c>
      <c r="AB146" s="246">
        <v>221818.14</v>
      </c>
      <c r="AC146" s="246">
        <v>14832.06</v>
      </c>
      <c r="AD146" s="246"/>
      <c r="AE146" s="246"/>
      <c r="AF146" s="246"/>
      <c r="AG146" s="251"/>
    </row>
    <row r="147" spans="1:33" x14ac:dyDescent="0.2">
      <c r="A147" s="251" t="s">
        <v>1634</v>
      </c>
      <c r="B147" s="244">
        <v>313336.78000000003</v>
      </c>
      <c r="C147" s="244">
        <v>0</v>
      </c>
      <c r="D147" s="244">
        <v>95563.36</v>
      </c>
      <c r="E147" s="244"/>
      <c r="F147" s="251">
        <v>234661.06</v>
      </c>
      <c r="G147" s="251">
        <v>252206.21</v>
      </c>
      <c r="H147" s="251"/>
      <c r="K147" s="245">
        <v>13975</v>
      </c>
      <c r="M147" s="245">
        <v>0</v>
      </c>
      <c r="N147" s="251"/>
      <c r="O147" s="251"/>
      <c r="P147" s="251">
        <v>-2022156.5</v>
      </c>
      <c r="Q147" s="251">
        <v>2606531.4300000002</v>
      </c>
      <c r="R147" s="40"/>
      <c r="S147" s="40"/>
      <c r="T147" s="40">
        <v>584820.68999999994</v>
      </c>
      <c r="U147" s="40">
        <v>102400</v>
      </c>
      <c r="V147" s="40"/>
      <c r="W147" s="40">
        <v>837624.7</v>
      </c>
      <c r="X147" s="40">
        <v>32784.699999999997</v>
      </c>
      <c r="Y147" s="246">
        <v>898809.4</v>
      </c>
      <c r="Z147" s="246">
        <v>10424</v>
      </c>
      <c r="AA147" s="246"/>
      <c r="AB147" s="246">
        <v>326863.96000000002</v>
      </c>
      <c r="AC147" s="246">
        <v>21550.25</v>
      </c>
      <c r="AD147" s="246"/>
      <c r="AE147" s="246"/>
      <c r="AF147" s="246"/>
      <c r="AG147" s="251"/>
    </row>
    <row r="148" spans="1:33" x14ac:dyDescent="0.2">
      <c r="A148" s="251" t="s">
        <v>1635</v>
      </c>
      <c r="B148" s="244">
        <v>480438.11</v>
      </c>
      <c r="C148" s="244">
        <v>0</v>
      </c>
      <c r="D148" s="244">
        <v>52999.44</v>
      </c>
      <c r="E148" s="244"/>
      <c r="F148" s="251">
        <v>93509.63</v>
      </c>
      <c r="G148" s="251">
        <v>-371113.55</v>
      </c>
      <c r="H148" s="251"/>
      <c r="K148" s="245">
        <v>6975</v>
      </c>
      <c r="M148" s="245">
        <v>680.37</v>
      </c>
      <c r="N148" s="251"/>
      <c r="O148" s="251"/>
      <c r="P148" s="251">
        <v>-1134191.1299999999</v>
      </c>
      <c r="Q148" s="251">
        <v>1289115.33</v>
      </c>
      <c r="R148" s="40"/>
      <c r="S148" s="40"/>
      <c r="T148" s="40">
        <v>587817.06999999995</v>
      </c>
      <c r="U148" s="40"/>
      <c r="V148" s="40">
        <v>693.8</v>
      </c>
      <c r="W148" s="40">
        <v>722450</v>
      </c>
      <c r="X148" s="40"/>
      <c r="Y148" s="246">
        <v>779187</v>
      </c>
      <c r="Z148" s="246">
        <v>5100</v>
      </c>
      <c r="AA148" s="246"/>
      <c r="AB148" s="246">
        <v>386924.52</v>
      </c>
      <c r="AC148" s="246">
        <v>43459.29</v>
      </c>
      <c r="AD148" s="246"/>
      <c r="AE148" s="246"/>
      <c r="AF148" s="246"/>
      <c r="AG148" s="251"/>
    </row>
    <row r="149" spans="1:33" x14ac:dyDescent="0.2">
      <c r="A149" s="251" t="s">
        <v>1636</v>
      </c>
      <c r="B149" s="244">
        <v>284255.15999999997</v>
      </c>
      <c r="C149" s="244">
        <v>0</v>
      </c>
      <c r="D149" s="244">
        <v>14062.72</v>
      </c>
      <c r="E149" s="244"/>
      <c r="F149" s="251">
        <v>2166068.2599999998</v>
      </c>
      <c r="G149" s="251">
        <v>142160.99</v>
      </c>
      <c r="H149" s="251"/>
      <c r="K149" s="245">
        <v>15975</v>
      </c>
      <c r="M149" s="245"/>
      <c r="N149" s="251"/>
      <c r="O149" s="251"/>
      <c r="P149" s="251">
        <v>569193.94999999995</v>
      </c>
      <c r="Q149" s="251">
        <v>2316929.4300000002</v>
      </c>
      <c r="R149" s="40"/>
      <c r="S149" s="40"/>
      <c r="T149" s="40">
        <v>503293.45</v>
      </c>
      <c r="U149" s="40"/>
      <c r="V149" s="40"/>
      <c r="W149" s="40">
        <v>496660</v>
      </c>
      <c r="X149" s="40">
        <v>106202.6</v>
      </c>
      <c r="Y149" s="246">
        <v>656282.6</v>
      </c>
      <c r="Z149" s="246">
        <v>7420</v>
      </c>
      <c r="AA149" s="246"/>
      <c r="AB149" s="246">
        <v>635359.81000000006</v>
      </c>
      <c r="AC149" s="246">
        <v>99338.89</v>
      </c>
      <c r="AD149" s="246"/>
      <c r="AE149" s="246"/>
      <c r="AF149" s="246">
        <v>11</v>
      </c>
      <c r="AG149" s="251"/>
    </row>
    <row r="150" spans="1:33" x14ac:dyDescent="0.2">
      <c r="A150" s="251" t="s">
        <v>1637</v>
      </c>
      <c r="B150" s="244">
        <v>379256.97</v>
      </c>
      <c r="C150" s="244">
        <v>0</v>
      </c>
      <c r="D150" s="244">
        <v>60018.25</v>
      </c>
      <c r="E150" s="244"/>
      <c r="F150" s="251">
        <v>1078651.4099999999</v>
      </c>
      <c r="G150" s="251">
        <v>70935.539999999994</v>
      </c>
      <c r="H150" s="251"/>
      <c r="K150" s="245">
        <v>16658.13</v>
      </c>
      <c r="M150" s="245"/>
      <c r="N150" s="251"/>
      <c r="O150" s="251"/>
      <c r="P150" s="251">
        <v>-1195070.74</v>
      </c>
      <c r="Q150" s="251">
        <v>2601070</v>
      </c>
      <c r="R150" s="40"/>
      <c r="S150" s="40"/>
      <c r="T150" s="40">
        <v>441559</v>
      </c>
      <c r="U150" s="40">
        <v>89300</v>
      </c>
      <c r="V150" s="40">
        <v>542.03</v>
      </c>
      <c r="W150" s="40">
        <v>318908.90000000002</v>
      </c>
      <c r="X150" s="40">
        <v>20508.900000000001</v>
      </c>
      <c r="Y150" s="246">
        <v>400757.8</v>
      </c>
      <c r="Z150" s="246"/>
      <c r="AA150" s="246">
        <v>13600</v>
      </c>
      <c r="AB150" s="246">
        <v>244748.72</v>
      </c>
      <c r="AC150" s="246">
        <v>43639.53</v>
      </c>
      <c r="AD150" s="246"/>
      <c r="AE150" s="246"/>
      <c r="AF150" s="246"/>
      <c r="AG150" s="251"/>
    </row>
    <row r="151" spans="1:33" x14ac:dyDescent="0.2">
      <c r="A151" s="251" t="s">
        <v>1591</v>
      </c>
      <c r="B151" s="244">
        <v>372773.01</v>
      </c>
      <c r="C151" s="244">
        <v>0</v>
      </c>
      <c r="D151" s="244">
        <v>77074.23</v>
      </c>
      <c r="E151" s="244"/>
      <c r="F151" s="251">
        <v>838668.47</v>
      </c>
      <c r="G151" s="251">
        <v>34926.800000000003</v>
      </c>
      <c r="H151" s="251"/>
      <c r="M151" s="245">
        <v>7650</v>
      </c>
      <c r="N151" s="251"/>
      <c r="O151" s="251"/>
      <c r="P151" s="251">
        <v>-266843.52000000002</v>
      </c>
      <c r="Q151" s="251">
        <v>1440146.04</v>
      </c>
      <c r="R151" s="40"/>
      <c r="S151" s="40"/>
      <c r="T151" s="40">
        <v>524033.12</v>
      </c>
      <c r="U151" s="40"/>
      <c r="V151" s="40"/>
      <c r="W151" s="40">
        <v>634080</v>
      </c>
      <c r="X151" s="40"/>
      <c r="Y151" s="246">
        <v>760571</v>
      </c>
      <c r="Z151" s="246"/>
      <c r="AA151" s="246"/>
      <c r="AB151" s="246">
        <v>156432.54999999999</v>
      </c>
      <c r="AC151" s="246">
        <v>94645.58</v>
      </c>
      <c r="AD151" s="246"/>
      <c r="AE151" s="246"/>
      <c r="AF151" s="246"/>
      <c r="AG151" s="251"/>
    </row>
    <row r="152" spans="1:33" x14ac:dyDescent="0.2">
      <c r="A152" s="251" t="s">
        <v>1592</v>
      </c>
      <c r="B152" s="244">
        <v>264336.77</v>
      </c>
      <c r="C152" s="244">
        <v>0</v>
      </c>
      <c r="D152" s="244">
        <v>93583.05</v>
      </c>
      <c r="E152" s="244"/>
      <c r="F152" s="251">
        <v>50538.57</v>
      </c>
      <c r="G152" s="251">
        <v>-188718.8</v>
      </c>
      <c r="H152" s="251"/>
      <c r="L152" s="245">
        <v>30700</v>
      </c>
      <c r="M152" s="245"/>
      <c r="N152" s="251"/>
      <c r="O152" s="251"/>
      <c r="P152" s="251">
        <v>-904389.01</v>
      </c>
      <c r="Q152" s="251">
        <v>1115345.6000000001</v>
      </c>
      <c r="R152" s="40"/>
      <c r="S152" s="40"/>
      <c r="T152" s="40">
        <v>274510.37</v>
      </c>
      <c r="U152" s="40"/>
      <c r="V152" s="40">
        <v>365.08</v>
      </c>
      <c r="W152" s="40">
        <v>556640</v>
      </c>
      <c r="X152" s="40"/>
      <c r="Y152" s="246">
        <v>604160</v>
      </c>
      <c r="Z152" s="246"/>
      <c r="AA152" s="246"/>
      <c r="AB152" s="246">
        <v>109824.56</v>
      </c>
      <c r="AC152" s="246">
        <v>112948.89</v>
      </c>
      <c r="AD152" s="246"/>
      <c r="AE152" s="246"/>
      <c r="AF152" s="246"/>
      <c r="AG152" s="251"/>
    </row>
    <row r="153" spans="1:33" x14ac:dyDescent="0.2">
      <c r="A153" s="251" t="s">
        <v>1595</v>
      </c>
      <c r="B153" s="244">
        <v>453425.39</v>
      </c>
      <c r="C153" s="244">
        <v>1314.4</v>
      </c>
      <c r="D153" s="244">
        <v>95472.17</v>
      </c>
      <c r="E153" s="244"/>
      <c r="F153" s="251">
        <v>532304.9</v>
      </c>
      <c r="G153" s="251">
        <v>58700.35</v>
      </c>
      <c r="H153" s="251"/>
      <c r="J153" s="245">
        <v>0</v>
      </c>
      <c r="K153" s="245">
        <v>7650</v>
      </c>
      <c r="L153" s="245">
        <v>163600</v>
      </c>
      <c r="M153" s="245"/>
      <c r="N153" s="251"/>
      <c r="O153" s="251"/>
      <c r="P153" s="251">
        <v>-262619.53000000003</v>
      </c>
      <c r="Q153" s="251">
        <v>1161019.07</v>
      </c>
      <c r="R153" s="40"/>
      <c r="S153" s="40"/>
      <c r="T153" s="40">
        <v>382666.61</v>
      </c>
      <c r="U153" s="40">
        <v>24200</v>
      </c>
      <c r="V153" s="40">
        <v>412.74</v>
      </c>
      <c r="W153" s="40">
        <v>622680</v>
      </c>
      <c r="X153" s="40">
        <v>230080</v>
      </c>
      <c r="Y153" s="246">
        <v>835500</v>
      </c>
      <c r="Z153" s="246"/>
      <c r="AA153" s="246"/>
      <c r="AB153" s="246">
        <v>285320.55</v>
      </c>
      <c r="AC153" s="246">
        <v>51645.87</v>
      </c>
      <c r="AD153" s="246"/>
      <c r="AE153" s="246"/>
      <c r="AF153" s="246"/>
      <c r="AG153" s="251"/>
    </row>
    <row r="154" spans="1:33" x14ac:dyDescent="0.2">
      <c r="A154" s="251" t="s">
        <v>1644</v>
      </c>
      <c r="B154" s="244">
        <v>205973.85</v>
      </c>
      <c r="C154" s="244">
        <v>0</v>
      </c>
      <c r="D154" s="244">
        <v>23259.56</v>
      </c>
      <c r="E154" s="244"/>
      <c r="F154" s="251">
        <v>1063716.9099999999</v>
      </c>
      <c r="G154" s="251">
        <v>330634.09000000003</v>
      </c>
      <c r="H154" s="251"/>
      <c r="L154" s="245">
        <v>51125</v>
      </c>
      <c r="M154" s="245"/>
      <c r="N154" s="251"/>
      <c r="O154" s="251"/>
      <c r="P154" s="251">
        <v>-318729.84999999998</v>
      </c>
      <c r="Q154" s="251">
        <v>1993235.29</v>
      </c>
      <c r="R154" s="40"/>
      <c r="S154" s="40"/>
      <c r="T154" s="40">
        <v>368868.62</v>
      </c>
      <c r="U154" s="40"/>
      <c r="V154" s="40"/>
      <c r="W154" s="40">
        <v>543360</v>
      </c>
      <c r="X154" s="40"/>
      <c r="Y154" s="246">
        <v>593640</v>
      </c>
      <c r="Z154" s="246"/>
      <c r="AA154" s="246"/>
      <c r="AB154" s="246">
        <v>201910.43</v>
      </c>
      <c r="AC154" s="246">
        <v>205396.22</v>
      </c>
      <c r="AD154" s="246"/>
      <c r="AE154" s="246"/>
      <c r="AF154" s="246"/>
      <c r="AG154" s="251"/>
    </row>
    <row r="161" spans="1:33" x14ac:dyDescent="0.2">
      <c r="A161" s="251"/>
      <c r="B161" s="244"/>
      <c r="C161" s="244"/>
      <c r="D161" s="244"/>
      <c r="E161" s="244"/>
      <c r="F161" s="251"/>
      <c r="G161" s="251"/>
      <c r="H161" s="251"/>
      <c r="M161" s="245"/>
      <c r="N161" s="251"/>
      <c r="O161" s="251"/>
      <c r="P161" s="251"/>
      <c r="Q161" s="251"/>
      <c r="R161" s="40"/>
      <c r="S161" s="40"/>
      <c r="T161" s="40"/>
      <c r="U161" s="40"/>
      <c r="V161" s="40"/>
      <c r="W161" s="40"/>
      <c r="X161" s="40"/>
      <c r="Y161" s="246"/>
      <c r="Z161" s="246"/>
      <c r="AA161" s="246"/>
      <c r="AB161" s="246"/>
      <c r="AC161" s="246"/>
      <c r="AD161" s="246"/>
      <c r="AE161" s="246"/>
      <c r="AF161" s="246"/>
      <c r="AG161" s="251"/>
    </row>
    <row r="164" spans="1:33" s="228" customFormat="1" x14ac:dyDescent="0.2">
      <c r="B164" s="234"/>
      <c r="C164" s="234"/>
      <c r="D164" s="234"/>
      <c r="E164" s="234"/>
      <c r="I164" s="251"/>
      <c r="J164" s="245"/>
      <c r="K164" s="245"/>
      <c r="L164" s="245"/>
      <c r="M164" s="249"/>
      <c r="R164" s="235"/>
      <c r="S164" s="235"/>
      <c r="T164" s="235"/>
      <c r="U164" s="235"/>
      <c r="V164" s="235"/>
      <c r="W164" s="235"/>
      <c r="X164" s="235"/>
      <c r="Y164" s="236"/>
      <c r="Z164" s="236"/>
      <c r="AA164" s="236"/>
      <c r="AB164" s="236"/>
      <c r="AC164" s="236"/>
      <c r="AD164" s="236"/>
      <c r="AE164" s="236"/>
      <c r="AF164" s="23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P165"/>
  <sheetViews>
    <sheetView topLeftCell="AG1" zoomScale="68" zoomScaleNormal="68" workbookViewId="0">
      <selection activeCell="AO4" sqref="AO4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72" bestFit="1" customWidth="1"/>
    <col min="4" max="4" width="26.625" style="58" customWidth="1"/>
    <col min="5" max="5" width="33.125" style="252"/>
    <col min="6" max="9" width="33.125" style="90"/>
    <col min="10" max="12" width="33.125" style="252"/>
    <col min="13" max="13" width="33.125" style="251"/>
    <col min="14" max="16" width="33.125" style="245"/>
    <col min="17" max="17" width="33.125" style="232"/>
    <col min="18" max="21" width="33.125" style="252"/>
    <col min="22" max="28" width="33.125" style="74"/>
    <col min="29" max="36" width="33.125" style="91"/>
    <col min="37" max="37" width="19" style="77" bestFit="1" customWidth="1"/>
    <col min="38" max="38" width="15.5" style="31" bestFit="1" customWidth="1"/>
    <col min="39" max="39" width="15.125" style="21" bestFit="1" customWidth="1"/>
    <col min="40" max="40" width="15.125" style="15" bestFit="1" customWidth="1"/>
    <col min="41" max="41" width="15.125" style="16" bestFit="1" customWidth="1"/>
    <col min="42" max="42" width="16.875" style="21" bestFit="1" customWidth="1"/>
  </cols>
  <sheetData>
    <row r="1" spans="1:42" x14ac:dyDescent="0.2">
      <c r="E1" s="251" t="s">
        <v>1433</v>
      </c>
      <c r="F1" s="244" t="s">
        <v>1434</v>
      </c>
      <c r="G1" s="244" t="s">
        <v>1435</v>
      </c>
      <c r="H1" s="244" t="s">
        <v>1436</v>
      </c>
      <c r="I1" s="244" t="s">
        <v>1437</v>
      </c>
      <c r="J1" s="251" t="s">
        <v>1438</v>
      </c>
      <c r="K1" s="251" t="s">
        <v>1439</v>
      </c>
      <c r="L1" s="251" t="s">
        <v>1440</v>
      </c>
      <c r="M1" s="251" t="s">
        <v>1441</v>
      </c>
      <c r="N1" s="245" t="s">
        <v>1442</v>
      </c>
      <c r="O1" s="245" t="s">
        <v>1443</v>
      </c>
      <c r="P1" s="245" t="s">
        <v>1444</v>
      </c>
      <c r="Q1" s="245" t="s">
        <v>1445</v>
      </c>
      <c r="R1" s="251" t="s">
        <v>1446</v>
      </c>
      <c r="S1" s="251" t="s">
        <v>1447</v>
      </c>
      <c r="T1" s="251" t="s">
        <v>1448</v>
      </c>
      <c r="U1" s="251" t="s">
        <v>1449</v>
      </c>
      <c r="V1" s="40" t="s">
        <v>1450</v>
      </c>
      <c r="W1" s="40" t="s">
        <v>1451</v>
      </c>
      <c r="X1" s="40" t="s">
        <v>1452</v>
      </c>
      <c r="Y1" s="40" t="s">
        <v>1453</v>
      </c>
      <c r="Z1" s="40" t="s">
        <v>1454</v>
      </c>
      <c r="AA1" s="40" t="s">
        <v>1455</v>
      </c>
      <c r="AB1" s="40" t="s">
        <v>1456</v>
      </c>
      <c r="AC1" s="246" t="s">
        <v>1457</v>
      </c>
      <c r="AD1" s="246" t="s">
        <v>1458</v>
      </c>
      <c r="AE1" s="246" t="s">
        <v>1459</v>
      </c>
      <c r="AF1" s="246" t="s">
        <v>1460</v>
      </c>
      <c r="AG1" s="246" t="s">
        <v>1461</v>
      </c>
      <c r="AH1" s="246" t="s">
        <v>1462</v>
      </c>
      <c r="AI1" s="246" t="s">
        <v>1463</v>
      </c>
      <c r="AJ1" s="246" t="s">
        <v>1464</v>
      </c>
      <c r="AK1" s="77" t="s">
        <v>6</v>
      </c>
      <c r="AL1" s="31" t="s">
        <v>7</v>
      </c>
      <c r="AM1" s="21" t="s">
        <v>8</v>
      </c>
      <c r="AN1" s="15" t="s">
        <v>9</v>
      </c>
      <c r="AO1" s="16" t="s">
        <v>10</v>
      </c>
      <c r="AP1" s="21" t="s">
        <v>11</v>
      </c>
    </row>
    <row r="2" spans="1:42" x14ac:dyDescent="0.2">
      <c r="E2" s="251" t="s">
        <v>1465</v>
      </c>
      <c r="F2" s="244" t="s">
        <v>1466</v>
      </c>
      <c r="G2" s="244" t="s">
        <v>1467</v>
      </c>
      <c r="H2" s="244" t="s">
        <v>1468</v>
      </c>
      <c r="I2" s="244" t="s">
        <v>1469</v>
      </c>
      <c r="J2" s="251" t="s">
        <v>1470</v>
      </c>
      <c r="K2" s="251" t="s">
        <v>1471</v>
      </c>
      <c r="L2" s="251" t="s">
        <v>1472</v>
      </c>
      <c r="M2" s="251" t="s">
        <v>1473</v>
      </c>
      <c r="N2" s="245" t="s">
        <v>1474</v>
      </c>
      <c r="O2" s="245" t="s">
        <v>1475</v>
      </c>
      <c r="P2" s="245" t="s">
        <v>1476</v>
      </c>
      <c r="Q2" s="245" t="s">
        <v>1477</v>
      </c>
      <c r="R2" s="251" t="s">
        <v>1478</v>
      </c>
      <c r="S2" s="251" t="s">
        <v>1479</v>
      </c>
      <c r="T2" s="251" t="s">
        <v>1480</v>
      </c>
      <c r="U2" s="251" t="s">
        <v>1481</v>
      </c>
      <c r="V2" s="40" t="s">
        <v>1482</v>
      </c>
      <c r="W2" s="40" t="s">
        <v>1483</v>
      </c>
      <c r="X2" s="40" t="s">
        <v>1484</v>
      </c>
      <c r="Y2" s="40" t="s">
        <v>1485</v>
      </c>
      <c r="Z2" s="40" t="s">
        <v>1486</v>
      </c>
      <c r="AA2" s="40" t="s">
        <v>1487</v>
      </c>
      <c r="AB2" s="40" t="s">
        <v>1488</v>
      </c>
      <c r="AC2" s="246" t="s">
        <v>1489</v>
      </c>
      <c r="AD2" s="246" t="s">
        <v>1490</v>
      </c>
      <c r="AE2" s="246" t="s">
        <v>1491</v>
      </c>
      <c r="AF2" s="246" t="s">
        <v>1492</v>
      </c>
      <c r="AG2" s="246" t="s">
        <v>1493</v>
      </c>
      <c r="AH2" s="246" t="s">
        <v>1494</v>
      </c>
      <c r="AI2" s="246" t="s">
        <v>1495</v>
      </c>
      <c r="AJ2" s="246" t="s">
        <v>1496</v>
      </c>
    </row>
    <row r="3" spans="1:42" x14ac:dyDescent="0.2">
      <c r="E3" s="251" t="s">
        <v>1497</v>
      </c>
      <c r="F3" s="244">
        <v>52544406.890000001</v>
      </c>
      <c r="G3" s="244">
        <v>851568.69</v>
      </c>
      <c r="H3" s="244">
        <v>18822265.260000002</v>
      </c>
      <c r="I3" s="244">
        <v>13288</v>
      </c>
      <c r="J3" s="251">
        <v>108985236.33</v>
      </c>
      <c r="K3" s="251">
        <v>31728588.73</v>
      </c>
      <c r="L3" s="251">
        <v>1603.48</v>
      </c>
      <c r="M3" s="251">
        <v>194900</v>
      </c>
      <c r="N3" s="245">
        <v>580700</v>
      </c>
      <c r="O3" s="245">
        <v>3930562.35</v>
      </c>
      <c r="P3" s="245">
        <v>3043606.49</v>
      </c>
      <c r="Q3" s="245">
        <v>814241.86</v>
      </c>
      <c r="R3" s="251">
        <v>694586</v>
      </c>
      <c r="S3" s="251">
        <v>-2904863.25</v>
      </c>
      <c r="T3" s="251">
        <v>-8653697.6300000008</v>
      </c>
      <c r="U3" s="251">
        <v>280655676.07999998</v>
      </c>
      <c r="V3" s="40">
        <v>4236.87</v>
      </c>
      <c r="W3" s="40">
        <v>27510</v>
      </c>
      <c r="X3" s="40">
        <v>64936621.359999999</v>
      </c>
      <c r="Y3" s="40">
        <v>3777911.07</v>
      </c>
      <c r="Z3" s="40">
        <v>76841.8</v>
      </c>
      <c r="AA3" s="40">
        <v>85322455.590000004</v>
      </c>
      <c r="AB3" s="40">
        <v>7520260.79</v>
      </c>
      <c r="AC3" s="246">
        <v>106354011.73</v>
      </c>
      <c r="AD3" s="246">
        <v>71526</v>
      </c>
      <c r="AE3" s="246">
        <v>314040</v>
      </c>
      <c r="AF3" s="246">
        <v>38680858.159999996</v>
      </c>
      <c r="AG3" s="246">
        <v>14311603.039999999</v>
      </c>
      <c r="AH3" s="246">
        <v>20000</v>
      </c>
      <c r="AI3" s="246">
        <v>423.45</v>
      </c>
      <c r="AJ3" s="246">
        <v>93420.91</v>
      </c>
      <c r="AK3" s="77">
        <f t="shared" ref="AK3:AP3" si="0">SUM(AK4:AK154)</f>
        <v>72231528.840000004</v>
      </c>
      <c r="AL3" s="31">
        <f t="shared" si="0"/>
        <v>8369110.7000000011</v>
      </c>
      <c r="AM3" s="21">
        <f t="shared" si="0"/>
        <v>63862418.140000008</v>
      </c>
      <c r="AN3" s="15">
        <f t="shared" si="0"/>
        <v>161665837.48000002</v>
      </c>
      <c r="AO3" s="16">
        <f t="shared" si="0"/>
        <v>159845883.28999996</v>
      </c>
      <c r="AP3" s="26">
        <f t="shared" si="0"/>
        <v>1819954.19</v>
      </c>
    </row>
    <row r="4" spans="1:42" x14ac:dyDescent="0.2">
      <c r="A4" t="s">
        <v>536</v>
      </c>
      <c r="B4" t="s">
        <v>538</v>
      </c>
      <c r="C4" s="72">
        <v>3670</v>
      </c>
      <c r="D4" s="58" t="s">
        <v>1264</v>
      </c>
      <c r="E4" s="251" t="s">
        <v>1498</v>
      </c>
      <c r="F4" s="244">
        <v>366415.09</v>
      </c>
      <c r="G4" s="244">
        <v>29512.95</v>
      </c>
      <c r="H4" s="244">
        <v>272824.8</v>
      </c>
      <c r="I4" s="244"/>
      <c r="J4" s="251">
        <v>254534.73</v>
      </c>
      <c r="K4" s="251">
        <v>163697.81</v>
      </c>
      <c r="L4" s="251"/>
      <c r="O4" s="245">
        <v>15601</v>
      </c>
      <c r="Q4" s="245"/>
      <c r="R4" s="251">
        <v>25000</v>
      </c>
      <c r="S4" s="251"/>
      <c r="T4" s="251"/>
      <c r="U4" s="251">
        <v>2193223.69</v>
      </c>
      <c r="V4" s="40"/>
      <c r="W4" s="40"/>
      <c r="X4" s="40">
        <v>531871.38</v>
      </c>
      <c r="Y4" s="40"/>
      <c r="Z4" s="40">
        <v>426.98</v>
      </c>
      <c r="AA4" s="40">
        <v>682740</v>
      </c>
      <c r="AB4" s="40"/>
      <c r="AC4" s="246">
        <v>746529</v>
      </c>
      <c r="AD4" s="246"/>
      <c r="AE4" s="246"/>
      <c r="AF4" s="246">
        <v>148425.41</v>
      </c>
      <c r="AG4" s="246">
        <v>213476.14</v>
      </c>
      <c r="AH4" s="246"/>
      <c r="AI4" s="246"/>
      <c r="AJ4" s="246"/>
      <c r="AK4" s="77">
        <f t="shared" ref="AK4:AK35" si="1">SUM(F4:I4)</f>
        <v>668752.84000000008</v>
      </c>
      <c r="AL4" s="31">
        <f>SUM(N4:Q4)</f>
        <v>15601</v>
      </c>
      <c r="AM4" s="21">
        <f>AK4-AL4</f>
        <v>653151.84000000008</v>
      </c>
      <c r="AN4" s="15">
        <f>SUM(V4:AB4)</f>
        <v>1215038.3599999999</v>
      </c>
      <c r="AO4" s="16">
        <f>SUM(AC4:AJ4)</f>
        <v>1108430.55</v>
      </c>
      <c r="AP4" s="26">
        <f>AN4-AO4</f>
        <v>106607.80999999982</v>
      </c>
    </row>
    <row r="5" spans="1:42" x14ac:dyDescent="0.2">
      <c r="A5" t="s">
        <v>536</v>
      </c>
      <c r="B5" t="s">
        <v>538</v>
      </c>
      <c r="C5" s="72">
        <v>5165</v>
      </c>
      <c r="D5" s="58" t="s">
        <v>1265</v>
      </c>
      <c r="E5" s="251" t="s">
        <v>1499</v>
      </c>
      <c r="F5" s="244">
        <v>604587.5</v>
      </c>
      <c r="G5" s="244">
        <v>0</v>
      </c>
      <c r="H5" s="244">
        <v>86406</v>
      </c>
      <c r="I5" s="244"/>
      <c r="J5" s="251">
        <v>879419.87</v>
      </c>
      <c r="K5" s="251">
        <v>546456.16</v>
      </c>
      <c r="L5" s="251"/>
      <c r="O5" s="245">
        <v>8403</v>
      </c>
      <c r="Q5" s="245"/>
      <c r="R5" s="251">
        <v>72000</v>
      </c>
      <c r="S5" s="251"/>
      <c r="T5" s="251"/>
      <c r="U5" s="251">
        <v>1265427.9099999999</v>
      </c>
      <c r="V5" s="40"/>
      <c r="W5" s="40"/>
      <c r="X5" s="40">
        <v>714556.03</v>
      </c>
      <c r="Y5" s="40"/>
      <c r="Z5" s="40">
        <v>1044.33</v>
      </c>
      <c r="AA5" s="40">
        <v>854620</v>
      </c>
      <c r="AB5" s="40"/>
      <c r="AC5" s="246">
        <v>1022295</v>
      </c>
      <c r="AD5" s="246"/>
      <c r="AE5" s="246"/>
      <c r="AF5" s="246">
        <v>314051.15000000002</v>
      </c>
      <c r="AG5" s="246">
        <v>2514.9899999999998</v>
      </c>
      <c r="AH5" s="246"/>
      <c r="AI5" s="246"/>
      <c r="AJ5" s="246">
        <v>480</v>
      </c>
      <c r="AK5" s="77">
        <f t="shared" si="1"/>
        <v>690993.5</v>
      </c>
      <c r="AL5" s="31">
        <f t="shared" ref="AL5:AL68" si="2">SUM(N5:Q5)</f>
        <v>8403</v>
      </c>
      <c r="AM5" s="21">
        <f t="shared" ref="AM5:AM68" si="3">AK5-AL5</f>
        <v>682590.5</v>
      </c>
      <c r="AN5" s="15">
        <f t="shared" ref="AN5:AN68" si="4">SUM(V5:AB5)</f>
        <v>1570220.3599999999</v>
      </c>
      <c r="AO5" s="16">
        <f t="shared" ref="AO5:AO68" si="5">SUM(AC5:AJ5)</f>
        <v>1339341.1399999999</v>
      </c>
      <c r="AP5" s="26">
        <f t="shared" ref="AP5:AP68" si="6">AN5-AO5</f>
        <v>230879.21999999997</v>
      </c>
    </row>
    <row r="6" spans="1:42" x14ac:dyDescent="0.2">
      <c r="A6" t="s">
        <v>536</v>
      </c>
      <c r="B6" t="s">
        <v>538</v>
      </c>
      <c r="C6" s="72">
        <v>4663</v>
      </c>
      <c r="D6" s="58" t="s">
        <v>1266</v>
      </c>
      <c r="E6" s="251" t="s">
        <v>1500</v>
      </c>
      <c r="F6" s="244">
        <v>292001.69</v>
      </c>
      <c r="G6" s="244">
        <v>0</v>
      </c>
      <c r="H6" s="244">
        <v>178918.06</v>
      </c>
      <c r="I6" s="244"/>
      <c r="J6" s="251">
        <v>1022605.82</v>
      </c>
      <c r="K6" s="251">
        <v>800118.19</v>
      </c>
      <c r="L6" s="251"/>
      <c r="O6" s="245">
        <v>12540</v>
      </c>
      <c r="Q6" s="245">
        <v>5.91</v>
      </c>
      <c r="R6" s="251">
        <v>42000</v>
      </c>
      <c r="S6" s="251"/>
      <c r="T6" s="251">
        <v>629200</v>
      </c>
      <c r="U6" s="251">
        <v>3482828.65</v>
      </c>
      <c r="V6" s="40"/>
      <c r="W6" s="40"/>
      <c r="X6" s="40">
        <v>449136.99</v>
      </c>
      <c r="Y6" s="40"/>
      <c r="Z6" s="40">
        <v>707.5</v>
      </c>
      <c r="AA6" s="40">
        <v>779260</v>
      </c>
      <c r="AB6" s="40">
        <v>174785</v>
      </c>
      <c r="AC6" s="246">
        <v>927509</v>
      </c>
      <c r="AD6" s="246"/>
      <c r="AE6" s="246"/>
      <c r="AF6" s="246">
        <v>360282.57</v>
      </c>
      <c r="AG6" s="246">
        <v>130600.32000000001</v>
      </c>
      <c r="AH6" s="246"/>
      <c r="AI6" s="246"/>
      <c r="AJ6" s="246"/>
      <c r="AK6" s="77">
        <f t="shared" si="1"/>
        <v>470919.75</v>
      </c>
      <c r="AL6" s="31">
        <f t="shared" si="2"/>
        <v>12545.91</v>
      </c>
      <c r="AM6" s="21">
        <f t="shared" si="3"/>
        <v>458373.84</v>
      </c>
      <c r="AN6" s="15">
        <f t="shared" si="4"/>
        <v>1403889.49</v>
      </c>
      <c r="AO6" s="16">
        <f t="shared" si="5"/>
        <v>1418391.8900000001</v>
      </c>
      <c r="AP6" s="26">
        <f t="shared" si="6"/>
        <v>-14502.40000000014</v>
      </c>
    </row>
    <row r="7" spans="1:42" x14ac:dyDescent="0.2">
      <c r="A7" t="s">
        <v>536</v>
      </c>
      <c r="B7" t="s">
        <v>538</v>
      </c>
      <c r="C7" s="72">
        <v>4364</v>
      </c>
      <c r="D7" s="58" t="s">
        <v>1267</v>
      </c>
      <c r="E7" s="251" t="s">
        <v>1501</v>
      </c>
      <c r="F7" s="244">
        <v>248594.89</v>
      </c>
      <c r="G7" s="244">
        <v>0</v>
      </c>
      <c r="H7" s="244">
        <v>136941</v>
      </c>
      <c r="I7" s="244"/>
      <c r="J7" s="251">
        <v>522327.86</v>
      </c>
      <c r="K7" s="251">
        <v>393758.22</v>
      </c>
      <c r="L7" s="251"/>
      <c r="O7" s="245">
        <v>157276.63</v>
      </c>
      <c r="Q7" s="245"/>
      <c r="R7" s="251"/>
      <c r="S7" s="251"/>
      <c r="T7" s="251"/>
      <c r="U7" s="251">
        <v>3940312</v>
      </c>
      <c r="V7" s="40"/>
      <c r="W7" s="40"/>
      <c r="X7" s="40">
        <v>649497.85</v>
      </c>
      <c r="Y7" s="40"/>
      <c r="Z7" s="40">
        <v>330.08</v>
      </c>
      <c r="AA7" s="40">
        <v>515220</v>
      </c>
      <c r="AB7" s="40"/>
      <c r="AC7" s="246">
        <v>670880</v>
      </c>
      <c r="AD7" s="246"/>
      <c r="AE7" s="246"/>
      <c r="AF7" s="246">
        <v>287598.78999999998</v>
      </c>
      <c r="AG7" s="246">
        <v>164983.25</v>
      </c>
      <c r="AH7" s="246"/>
      <c r="AI7" s="246"/>
      <c r="AJ7" s="246"/>
      <c r="AK7" s="77">
        <f t="shared" si="1"/>
        <v>385535.89</v>
      </c>
      <c r="AL7" s="31">
        <f t="shared" si="2"/>
        <v>157276.63</v>
      </c>
      <c r="AM7" s="21">
        <f t="shared" si="3"/>
        <v>228259.26</v>
      </c>
      <c r="AN7" s="15">
        <f t="shared" si="4"/>
        <v>1165047.93</v>
      </c>
      <c r="AO7" s="16">
        <f t="shared" si="5"/>
        <v>1123462.04</v>
      </c>
      <c r="AP7" s="26">
        <f t="shared" si="6"/>
        <v>41585.889999999898</v>
      </c>
    </row>
    <row r="8" spans="1:42" x14ac:dyDescent="0.2">
      <c r="A8" t="s">
        <v>536</v>
      </c>
      <c r="B8" t="s">
        <v>538</v>
      </c>
      <c r="C8" s="72">
        <v>4222</v>
      </c>
      <c r="D8" s="58" t="s">
        <v>1268</v>
      </c>
      <c r="E8" s="251" t="s">
        <v>1502</v>
      </c>
      <c r="F8" s="244">
        <v>498586.53</v>
      </c>
      <c r="G8" s="244">
        <v>0</v>
      </c>
      <c r="H8" s="244">
        <v>45955.55</v>
      </c>
      <c r="I8" s="244"/>
      <c r="J8" s="251">
        <v>359131.86</v>
      </c>
      <c r="K8" s="251">
        <v>268108.81</v>
      </c>
      <c r="L8" s="251"/>
      <c r="M8" s="251">
        <v>194900</v>
      </c>
      <c r="O8" s="245">
        <v>26950</v>
      </c>
      <c r="Q8" s="245"/>
      <c r="R8" s="251"/>
      <c r="S8" s="251"/>
      <c r="T8" s="251"/>
      <c r="U8" s="251">
        <v>2735240.51</v>
      </c>
      <c r="V8" s="40"/>
      <c r="W8" s="40"/>
      <c r="X8" s="40">
        <v>333405.93</v>
      </c>
      <c r="Y8" s="40"/>
      <c r="Z8" s="40">
        <v>1037.29</v>
      </c>
      <c r="AA8" s="40">
        <v>665150</v>
      </c>
      <c r="AB8" s="40"/>
      <c r="AC8" s="246">
        <v>727671</v>
      </c>
      <c r="AD8" s="246"/>
      <c r="AE8" s="246"/>
      <c r="AF8" s="246">
        <v>221844.22</v>
      </c>
      <c r="AG8" s="246">
        <v>58212.47</v>
      </c>
      <c r="AH8" s="246"/>
      <c r="AI8" s="246"/>
      <c r="AJ8" s="246"/>
      <c r="AK8" s="77">
        <f t="shared" si="1"/>
        <v>544542.08000000007</v>
      </c>
      <c r="AL8" s="31">
        <f t="shared" si="2"/>
        <v>26950</v>
      </c>
      <c r="AM8" s="21">
        <f t="shared" si="3"/>
        <v>517592.08000000007</v>
      </c>
      <c r="AN8" s="15">
        <f t="shared" si="4"/>
        <v>999593.22</v>
      </c>
      <c r="AO8" s="16">
        <f t="shared" si="5"/>
        <v>1007727.69</v>
      </c>
      <c r="AP8" s="26">
        <f t="shared" si="6"/>
        <v>-8134.4699999999721</v>
      </c>
    </row>
    <row r="9" spans="1:42" x14ac:dyDescent="0.2">
      <c r="A9" t="s">
        <v>536</v>
      </c>
      <c r="B9" t="s">
        <v>538</v>
      </c>
      <c r="C9" s="72">
        <v>3681</v>
      </c>
      <c r="D9" s="58" t="s">
        <v>1269</v>
      </c>
      <c r="E9" s="251" t="s">
        <v>1503</v>
      </c>
      <c r="F9" s="244">
        <v>120567.09</v>
      </c>
      <c r="G9" s="244">
        <v>0</v>
      </c>
      <c r="H9" s="244">
        <v>58463.8</v>
      </c>
      <c r="I9" s="244"/>
      <c r="J9" s="251">
        <v>757010.11</v>
      </c>
      <c r="K9" s="251">
        <v>1122746.83</v>
      </c>
      <c r="L9" s="251"/>
      <c r="O9" s="245">
        <v>23410</v>
      </c>
      <c r="Q9" s="245"/>
      <c r="R9" s="251"/>
      <c r="S9" s="251"/>
      <c r="T9" s="251">
        <v>180423.8</v>
      </c>
      <c r="U9" s="251">
        <v>2266802.89</v>
      </c>
      <c r="V9" s="40"/>
      <c r="W9" s="40"/>
      <c r="X9" s="40">
        <v>315740.79999999999</v>
      </c>
      <c r="Y9" s="40"/>
      <c r="Z9" s="40">
        <v>204.35</v>
      </c>
      <c r="AA9" s="40">
        <v>480700</v>
      </c>
      <c r="AB9" s="40"/>
      <c r="AC9" s="246">
        <v>541114</v>
      </c>
      <c r="AD9" s="246"/>
      <c r="AE9" s="246"/>
      <c r="AF9" s="246">
        <v>267254.5</v>
      </c>
      <c r="AG9" s="246">
        <v>636.11</v>
      </c>
      <c r="AH9" s="246"/>
      <c r="AI9" s="246"/>
      <c r="AJ9" s="246"/>
      <c r="AK9" s="77">
        <f t="shared" si="1"/>
        <v>179030.89</v>
      </c>
      <c r="AL9" s="31">
        <f t="shared" si="2"/>
        <v>23410</v>
      </c>
      <c r="AM9" s="21">
        <f t="shared" si="3"/>
        <v>155620.89000000001</v>
      </c>
      <c r="AN9" s="15">
        <f t="shared" si="4"/>
        <v>796645.14999999991</v>
      </c>
      <c r="AO9" s="16">
        <f t="shared" si="5"/>
        <v>809004.61</v>
      </c>
      <c r="AP9" s="26">
        <f t="shared" si="6"/>
        <v>-12359.460000000079</v>
      </c>
    </row>
    <row r="10" spans="1:42" x14ac:dyDescent="0.2">
      <c r="A10" t="s">
        <v>536</v>
      </c>
      <c r="B10" t="s">
        <v>538</v>
      </c>
      <c r="C10" s="72">
        <v>2627</v>
      </c>
      <c r="D10" s="58" t="s">
        <v>1270</v>
      </c>
      <c r="E10" s="251" t="s">
        <v>1504</v>
      </c>
      <c r="F10" s="244">
        <v>280218.61</v>
      </c>
      <c r="G10" s="244">
        <v>0</v>
      </c>
      <c r="H10" s="244">
        <v>410345.64</v>
      </c>
      <c r="I10" s="244"/>
      <c r="J10" s="251">
        <v>928732.41</v>
      </c>
      <c r="K10" s="251">
        <v>678970.22</v>
      </c>
      <c r="L10" s="251"/>
      <c r="O10" s="245">
        <v>24393</v>
      </c>
      <c r="Q10" s="245"/>
      <c r="R10" s="251">
        <v>18000</v>
      </c>
      <c r="S10" s="251"/>
      <c r="T10" s="251"/>
      <c r="U10" s="251">
        <v>2678016.84</v>
      </c>
      <c r="V10" s="40"/>
      <c r="W10" s="40"/>
      <c r="X10" s="40">
        <v>778627.7</v>
      </c>
      <c r="Y10" s="40">
        <v>260</v>
      </c>
      <c r="Z10" s="40">
        <v>471</v>
      </c>
      <c r="AA10" s="40">
        <v>340800</v>
      </c>
      <c r="AB10" s="40"/>
      <c r="AC10" s="246">
        <v>405422</v>
      </c>
      <c r="AD10" s="246"/>
      <c r="AE10" s="246"/>
      <c r="AF10" s="246">
        <v>570752.85</v>
      </c>
      <c r="AG10" s="246">
        <v>127324.27</v>
      </c>
      <c r="AH10" s="246"/>
      <c r="AI10" s="246"/>
      <c r="AJ10" s="246"/>
      <c r="AK10" s="77">
        <f t="shared" si="1"/>
        <v>690564.25</v>
      </c>
      <c r="AL10" s="31">
        <f t="shared" si="2"/>
        <v>24393</v>
      </c>
      <c r="AM10" s="21">
        <f t="shared" si="3"/>
        <v>666171.25</v>
      </c>
      <c r="AN10" s="15">
        <f t="shared" si="4"/>
        <v>1120158.7</v>
      </c>
      <c r="AO10" s="16">
        <f t="shared" si="5"/>
        <v>1103499.1199999999</v>
      </c>
      <c r="AP10" s="26">
        <f t="shared" si="6"/>
        <v>16659.580000000075</v>
      </c>
    </row>
    <row r="11" spans="1:42" x14ac:dyDescent="0.2">
      <c r="A11" t="s">
        <v>536</v>
      </c>
      <c r="B11" t="s">
        <v>538</v>
      </c>
      <c r="C11" s="72">
        <v>2345</v>
      </c>
      <c r="D11" s="58" t="s">
        <v>1271</v>
      </c>
      <c r="E11" s="251" t="s">
        <v>1505</v>
      </c>
      <c r="F11" s="244">
        <v>361237.1</v>
      </c>
      <c r="G11" s="244">
        <v>61105.26</v>
      </c>
      <c r="H11" s="244">
        <v>71377.75</v>
      </c>
      <c r="I11" s="244"/>
      <c r="J11" s="251">
        <v>1958901.98</v>
      </c>
      <c r="K11" s="251">
        <v>35941.269999999997</v>
      </c>
      <c r="L11" s="251"/>
      <c r="O11" s="245">
        <v>40380</v>
      </c>
      <c r="Q11" s="245">
        <v>25804.73</v>
      </c>
      <c r="R11" s="251"/>
      <c r="S11" s="251"/>
      <c r="T11" s="251"/>
      <c r="U11" s="251">
        <v>585220.22</v>
      </c>
      <c r="V11" s="40"/>
      <c r="W11" s="40"/>
      <c r="X11" s="40">
        <v>720716.04</v>
      </c>
      <c r="Y11" s="40"/>
      <c r="Z11" s="40">
        <v>456.96</v>
      </c>
      <c r="AA11" s="40">
        <v>443580</v>
      </c>
      <c r="AB11" s="40"/>
      <c r="AC11" s="246">
        <v>638280</v>
      </c>
      <c r="AD11" s="246"/>
      <c r="AE11" s="246"/>
      <c r="AF11" s="246">
        <v>289558.07</v>
      </c>
      <c r="AG11" s="246">
        <v>357727.45</v>
      </c>
      <c r="AH11" s="246"/>
      <c r="AI11" s="246"/>
      <c r="AJ11" s="246"/>
      <c r="AK11" s="77">
        <f t="shared" si="1"/>
        <v>493720.11</v>
      </c>
      <c r="AL11" s="31">
        <f t="shared" si="2"/>
        <v>66184.73</v>
      </c>
      <c r="AM11" s="21">
        <f t="shared" si="3"/>
        <v>427535.38</v>
      </c>
      <c r="AN11" s="15">
        <f t="shared" si="4"/>
        <v>1164753</v>
      </c>
      <c r="AO11" s="16">
        <f t="shared" si="5"/>
        <v>1285565.52</v>
      </c>
      <c r="AP11" s="26">
        <f t="shared" si="6"/>
        <v>-120812.52000000002</v>
      </c>
    </row>
    <row r="12" spans="1:42" x14ac:dyDescent="0.2">
      <c r="A12" t="s">
        <v>536</v>
      </c>
      <c r="B12" t="s">
        <v>538</v>
      </c>
      <c r="C12" s="72">
        <v>2209</v>
      </c>
      <c r="D12" s="58" t="s">
        <v>1272</v>
      </c>
      <c r="E12" s="251" t="s">
        <v>1506</v>
      </c>
      <c r="F12" s="244">
        <v>442421.97</v>
      </c>
      <c r="G12" s="244">
        <v>50000</v>
      </c>
      <c r="H12" s="244">
        <v>286348.81</v>
      </c>
      <c r="I12" s="244"/>
      <c r="J12" s="251">
        <v>485207.86</v>
      </c>
      <c r="K12" s="251">
        <v>959192.22</v>
      </c>
      <c r="L12" s="251"/>
      <c r="N12" s="245">
        <v>50000</v>
      </c>
      <c r="O12" s="245">
        <v>50700</v>
      </c>
      <c r="Q12" s="245">
        <v>0</v>
      </c>
      <c r="R12" s="251">
        <v>55000</v>
      </c>
      <c r="S12" s="251"/>
      <c r="T12" s="251"/>
      <c r="U12" s="251">
        <v>1804328.64</v>
      </c>
      <c r="V12" s="40"/>
      <c r="W12" s="40"/>
      <c r="X12" s="40">
        <v>294395.87</v>
      </c>
      <c r="Y12" s="40"/>
      <c r="Z12" s="40">
        <v>809.99</v>
      </c>
      <c r="AA12" s="40">
        <v>739320</v>
      </c>
      <c r="AB12" s="40"/>
      <c r="AC12" s="246">
        <v>793320</v>
      </c>
      <c r="AD12" s="246"/>
      <c r="AE12" s="246"/>
      <c r="AF12" s="246">
        <v>226117.13</v>
      </c>
      <c r="AG12" s="246">
        <v>126943.1</v>
      </c>
      <c r="AH12" s="246"/>
      <c r="AI12" s="246"/>
      <c r="AJ12" s="246">
        <v>370</v>
      </c>
      <c r="AK12" s="77">
        <f t="shared" si="1"/>
        <v>778770.78</v>
      </c>
      <c r="AL12" s="31">
        <f t="shared" si="2"/>
        <v>100700</v>
      </c>
      <c r="AM12" s="21">
        <f t="shared" si="3"/>
        <v>678070.78</v>
      </c>
      <c r="AN12" s="15">
        <f t="shared" si="4"/>
        <v>1034525.86</v>
      </c>
      <c r="AO12" s="16">
        <f t="shared" si="5"/>
        <v>1146750.23</v>
      </c>
      <c r="AP12" s="26">
        <f t="shared" si="6"/>
        <v>-112224.37</v>
      </c>
    </row>
    <row r="13" spans="1:42" x14ac:dyDescent="0.2">
      <c r="A13" t="s">
        <v>536</v>
      </c>
      <c r="B13" t="s">
        <v>538</v>
      </c>
      <c r="C13" s="72">
        <v>2329</v>
      </c>
      <c r="D13" s="58" t="s">
        <v>1273</v>
      </c>
      <c r="E13" s="251" t="s">
        <v>1507</v>
      </c>
      <c r="F13" s="244">
        <v>273269.84000000003</v>
      </c>
      <c r="G13" s="244">
        <v>12974.59</v>
      </c>
      <c r="H13" s="244">
        <v>95781.39</v>
      </c>
      <c r="I13" s="244"/>
      <c r="J13" s="251">
        <v>189513.97</v>
      </c>
      <c r="K13" s="251">
        <v>282708.11</v>
      </c>
      <c r="L13" s="251"/>
      <c r="O13" s="245">
        <v>10220</v>
      </c>
      <c r="Q13" s="245"/>
      <c r="R13" s="251">
        <v>35000</v>
      </c>
      <c r="S13" s="251"/>
      <c r="T13" s="251"/>
      <c r="U13" s="251">
        <v>667029.63</v>
      </c>
      <c r="V13" s="40"/>
      <c r="W13" s="40"/>
      <c r="X13" s="40">
        <v>666814.39</v>
      </c>
      <c r="Y13" s="40"/>
      <c r="Z13" s="40">
        <v>431.58</v>
      </c>
      <c r="AA13" s="40">
        <v>616950</v>
      </c>
      <c r="AB13" s="40"/>
      <c r="AC13" s="246">
        <v>659290</v>
      </c>
      <c r="AD13" s="246"/>
      <c r="AE13" s="246"/>
      <c r="AF13" s="246">
        <v>428499.03</v>
      </c>
      <c r="AG13" s="246">
        <v>37549.980000000003</v>
      </c>
      <c r="AH13" s="246"/>
      <c r="AI13" s="246"/>
      <c r="AJ13" s="246"/>
      <c r="AK13" s="77">
        <f t="shared" si="1"/>
        <v>382025.82000000007</v>
      </c>
      <c r="AL13" s="31">
        <f t="shared" si="2"/>
        <v>10220</v>
      </c>
      <c r="AM13" s="21">
        <f t="shared" si="3"/>
        <v>371805.82000000007</v>
      </c>
      <c r="AN13" s="15">
        <f t="shared" si="4"/>
        <v>1284195.97</v>
      </c>
      <c r="AO13" s="16">
        <f t="shared" si="5"/>
        <v>1125339.01</v>
      </c>
      <c r="AP13" s="26">
        <f t="shared" si="6"/>
        <v>158856.95999999996</v>
      </c>
    </row>
    <row r="14" spans="1:42" x14ac:dyDescent="0.2">
      <c r="A14" t="s">
        <v>536</v>
      </c>
      <c r="B14" t="s">
        <v>538</v>
      </c>
      <c r="C14" s="72">
        <v>2781</v>
      </c>
      <c r="D14" s="58" t="s">
        <v>1274</v>
      </c>
      <c r="E14" s="251" t="s">
        <v>1508</v>
      </c>
      <c r="F14" s="244">
        <v>127623.4</v>
      </c>
      <c r="G14" s="244">
        <v>0</v>
      </c>
      <c r="H14" s="244">
        <v>270796.76</v>
      </c>
      <c r="I14" s="244"/>
      <c r="J14" s="251">
        <v>-893.6</v>
      </c>
      <c r="K14" s="251">
        <v>311993.78000000003</v>
      </c>
      <c r="L14" s="251"/>
      <c r="O14" s="245">
        <v>21000</v>
      </c>
      <c r="Q14" s="245"/>
      <c r="R14" s="251">
        <v>15000</v>
      </c>
      <c r="S14" s="251"/>
      <c r="T14" s="251"/>
      <c r="U14" s="251">
        <v>818351.54</v>
      </c>
      <c r="V14" s="40"/>
      <c r="W14" s="40"/>
      <c r="X14" s="40">
        <v>562680.52</v>
      </c>
      <c r="Y14" s="40"/>
      <c r="Z14" s="40">
        <v>250.25</v>
      </c>
      <c r="AA14" s="40">
        <v>352680</v>
      </c>
      <c r="AB14" s="40"/>
      <c r="AC14" s="246">
        <v>523622</v>
      </c>
      <c r="AD14" s="246"/>
      <c r="AE14" s="246"/>
      <c r="AF14" s="246">
        <v>369095.95</v>
      </c>
      <c r="AG14" s="246">
        <v>32199.32</v>
      </c>
      <c r="AH14" s="246"/>
      <c r="AI14" s="246"/>
      <c r="AJ14" s="246"/>
      <c r="AK14" s="77">
        <f t="shared" si="1"/>
        <v>398420.16000000003</v>
      </c>
      <c r="AL14" s="31">
        <f t="shared" si="2"/>
        <v>21000</v>
      </c>
      <c r="AM14" s="21">
        <f t="shared" si="3"/>
        <v>377420.16000000003</v>
      </c>
      <c r="AN14" s="15">
        <f t="shared" si="4"/>
        <v>915610.77</v>
      </c>
      <c r="AO14" s="16">
        <f t="shared" si="5"/>
        <v>924917.2699999999</v>
      </c>
      <c r="AP14" s="26">
        <f t="shared" si="6"/>
        <v>-9306.4999999998836</v>
      </c>
    </row>
    <row r="15" spans="1:42" x14ac:dyDescent="0.2">
      <c r="A15" t="s">
        <v>536</v>
      </c>
      <c r="B15" t="s">
        <v>538</v>
      </c>
      <c r="C15" s="72">
        <v>3427</v>
      </c>
      <c r="D15" s="58" t="s">
        <v>1275</v>
      </c>
      <c r="E15" s="251" t="s">
        <v>1509</v>
      </c>
      <c r="F15" s="244">
        <v>156444.16</v>
      </c>
      <c r="G15" s="244">
        <v>0</v>
      </c>
      <c r="H15" s="244">
        <v>95914.9</v>
      </c>
      <c r="I15" s="244"/>
      <c r="J15" s="251">
        <v>713717.37</v>
      </c>
      <c r="K15" s="251">
        <v>-87713.17</v>
      </c>
      <c r="L15" s="251"/>
      <c r="O15" s="245">
        <v>24100</v>
      </c>
      <c r="Q15" s="245">
        <v>170.99</v>
      </c>
      <c r="R15" s="251"/>
      <c r="S15" s="251"/>
      <c r="T15" s="251"/>
      <c r="U15" s="251">
        <v>3873985.05</v>
      </c>
      <c r="V15" s="40"/>
      <c r="W15" s="40"/>
      <c r="X15" s="40">
        <v>276948.09000000003</v>
      </c>
      <c r="Y15" s="40"/>
      <c r="Z15" s="40">
        <v>256.74</v>
      </c>
      <c r="AA15" s="40">
        <v>726240</v>
      </c>
      <c r="AB15" s="40"/>
      <c r="AC15" s="246">
        <v>769240</v>
      </c>
      <c r="AD15" s="246"/>
      <c r="AE15" s="246"/>
      <c r="AF15" s="246">
        <v>211703.21</v>
      </c>
      <c r="AG15" s="246">
        <v>1648140.85</v>
      </c>
      <c r="AH15" s="246"/>
      <c r="AI15" s="246"/>
      <c r="AJ15" s="246"/>
      <c r="AK15" s="77">
        <f t="shared" si="1"/>
        <v>252359.06</v>
      </c>
      <c r="AL15" s="31">
        <f t="shared" si="2"/>
        <v>24270.99</v>
      </c>
      <c r="AM15" s="21">
        <f t="shared" si="3"/>
        <v>228088.07</v>
      </c>
      <c r="AN15" s="15">
        <f t="shared" si="4"/>
        <v>1003444.8300000001</v>
      </c>
      <c r="AO15" s="16">
        <f t="shared" si="5"/>
        <v>2629084.06</v>
      </c>
      <c r="AP15" s="26">
        <f t="shared" si="6"/>
        <v>-1625639.23</v>
      </c>
    </row>
    <row r="16" spans="1:42" x14ac:dyDescent="0.2">
      <c r="A16" t="s">
        <v>536</v>
      </c>
      <c r="B16" t="s">
        <v>538</v>
      </c>
      <c r="C16" s="72">
        <v>2582</v>
      </c>
      <c r="D16" s="58" t="s">
        <v>1276</v>
      </c>
      <c r="E16" s="251" t="s">
        <v>1510</v>
      </c>
      <c r="F16" s="244">
        <v>142004.73000000001</v>
      </c>
      <c r="G16" s="244">
        <v>0</v>
      </c>
      <c r="H16" s="244">
        <v>123754.7</v>
      </c>
      <c r="I16" s="244"/>
      <c r="J16" s="251">
        <v>1524498.76</v>
      </c>
      <c r="K16" s="251">
        <v>164978.76999999999</v>
      </c>
      <c r="L16" s="251"/>
      <c r="O16" s="245">
        <v>99198</v>
      </c>
      <c r="Q16" s="245"/>
      <c r="R16" s="251"/>
      <c r="S16" s="251"/>
      <c r="T16" s="251"/>
      <c r="U16" s="251">
        <v>2037072.22</v>
      </c>
      <c r="V16" s="40"/>
      <c r="W16" s="40"/>
      <c r="X16" s="40">
        <v>605113.16</v>
      </c>
      <c r="Y16" s="40"/>
      <c r="Z16" s="40">
        <v>144.34</v>
      </c>
      <c r="AA16" s="40">
        <v>468180</v>
      </c>
      <c r="AB16" s="40">
        <v>60000</v>
      </c>
      <c r="AC16" s="246">
        <v>700756</v>
      </c>
      <c r="AD16" s="246"/>
      <c r="AE16" s="246"/>
      <c r="AF16" s="246">
        <v>372649.11</v>
      </c>
      <c r="AG16" s="246">
        <v>65105.9</v>
      </c>
      <c r="AH16" s="246"/>
      <c r="AI16" s="246"/>
      <c r="AJ16" s="246">
        <v>60000</v>
      </c>
      <c r="AK16" s="77">
        <f t="shared" si="1"/>
        <v>265759.43</v>
      </c>
      <c r="AL16" s="31">
        <f t="shared" si="2"/>
        <v>99198</v>
      </c>
      <c r="AM16" s="21">
        <f t="shared" si="3"/>
        <v>166561.43</v>
      </c>
      <c r="AN16" s="15">
        <f t="shared" si="4"/>
        <v>1133437.5</v>
      </c>
      <c r="AO16" s="16">
        <f t="shared" si="5"/>
        <v>1198511.0099999998</v>
      </c>
      <c r="AP16" s="26">
        <f t="shared" si="6"/>
        <v>-65073.509999999776</v>
      </c>
    </row>
    <row r="17" spans="1:42" x14ac:dyDescent="0.2">
      <c r="A17" t="s">
        <v>536</v>
      </c>
      <c r="B17" t="s">
        <v>538</v>
      </c>
      <c r="C17" s="72">
        <v>1491</v>
      </c>
      <c r="D17" s="58" t="s">
        <v>1277</v>
      </c>
      <c r="E17" s="251" t="s">
        <v>1511</v>
      </c>
      <c r="F17" s="244">
        <v>250270.57</v>
      </c>
      <c r="G17" s="244">
        <v>0</v>
      </c>
      <c r="H17" s="244">
        <v>91767.360000000001</v>
      </c>
      <c r="I17" s="244"/>
      <c r="J17" s="251">
        <v>227927.24</v>
      </c>
      <c r="K17" s="251">
        <v>467536.19</v>
      </c>
      <c r="L17" s="251"/>
      <c r="O17" s="245">
        <v>57157</v>
      </c>
      <c r="Q17" s="245"/>
      <c r="R17" s="251"/>
      <c r="S17" s="251"/>
      <c r="T17" s="251"/>
      <c r="U17" s="251">
        <v>2706524.69</v>
      </c>
      <c r="V17" s="40"/>
      <c r="W17" s="40"/>
      <c r="X17" s="40">
        <v>271739.11</v>
      </c>
      <c r="Y17" s="40"/>
      <c r="Z17" s="40">
        <v>483.33</v>
      </c>
      <c r="AA17" s="40">
        <v>595570</v>
      </c>
      <c r="AB17" s="40"/>
      <c r="AC17" s="246">
        <v>678643</v>
      </c>
      <c r="AD17" s="246"/>
      <c r="AE17" s="246"/>
      <c r="AF17" s="246">
        <v>162773.99</v>
      </c>
      <c r="AG17" s="246">
        <v>101418.81</v>
      </c>
      <c r="AH17" s="246"/>
      <c r="AI17" s="246"/>
      <c r="AJ17" s="246"/>
      <c r="AK17" s="77">
        <f t="shared" si="1"/>
        <v>342037.93</v>
      </c>
      <c r="AL17" s="31">
        <f t="shared" si="2"/>
        <v>57157</v>
      </c>
      <c r="AM17" s="21">
        <f t="shared" si="3"/>
        <v>284880.93</v>
      </c>
      <c r="AN17" s="15">
        <f t="shared" si="4"/>
        <v>867792.44</v>
      </c>
      <c r="AO17" s="16">
        <f t="shared" si="5"/>
        <v>942835.8</v>
      </c>
      <c r="AP17" s="26">
        <f t="shared" si="6"/>
        <v>-75043.360000000102</v>
      </c>
    </row>
    <row r="18" spans="1:42" x14ac:dyDescent="0.2">
      <c r="A18" t="s">
        <v>536</v>
      </c>
      <c r="B18" t="s">
        <v>538</v>
      </c>
      <c r="C18" s="72">
        <v>2154</v>
      </c>
      <c r="D18" s="58" t="s">
        <v>1278</v>
      </c>
      <c r="E18" s="251" t="s">
        <v>1512</v>
      </c>
      <c r="F18" s="244">
        <v>198174.18</v>
      </c>
      <c r="G18" s="244">
        <v>44600</v>
      </c>
      <c r="H18" s="244">
        <v>225490.2</v>
      </c>
      <c r="I18" s="244"/>
      <c r="J18" s="251">
        <v>83640.039999999994</v>
      </c>
      <c r="K18" s="251">
        <v>234734.75</v>
      </c>
      <c r="L18" s="251"/>
      <c r="O18" s="245">
        <v>41460</v>
      </c>
      <c r="Q18" s="245"/>
      <c r="R18" s="251"/>
      <c r="S18" s="251"/>
      <c r="T18" s="251"/>
      <c r="U18" s="251">
        <v>865508.28</v>
      </c>
      <c r="V18" s="40"/>
      <c r="W18" s="40"/>
      <c r="X18" s="40">
        <v>575970.41</v>
      </c>
      <c r="Y18" s="40"/>
      <c r="Z18" s="40">
        <v>346.71</v>
      </c>
      <c r="AA18" s="40">
        <v>162120</v>
      </c>
      <c r="AB18" s="40"/>
      <c r="AC18" s="246">
        <v>225120</v>
      </c>
      <c r="AD18" s="246"/>
      <c r="AE18" s="246"/>
      <c r="AF18" s="246">
        <v>322808.53999999998</v>
      </c>
      <c r="AG18" s="246">
        <v>30</v>
      </c>
      <c r="AH18" s="246"/>
      <c r="AI18" s="246"/>
      <c r="AJ18" s="246"/>
      <c r="AK18" s="77">
        <f t="shared" si="1"/>
        <v>468264.38</v>
      </c>
      <c r="AL18" s="31">
        <f t="shared" si="2"/>
        <v>41460</v>
      </c>
      <c r="AM18" s="21">
        <f t="shared" si="3"/>
        <v>426804.38</v>
      </c>
      <c r="AN18" s="15">
        <f t="shared" si="4"/>
        <v>738437.12</v>
      </c>
      <c r="AO18" s="16">
        <f t="shared" si="5"/>
        <v>547958.54</v>
      </c>
      <c r="AP18" s="26">
        <f t="shared" si="6"/>
        <v>190478.57999999996</v>
      </c>
    </row>
    <row r="19" spans="1:42" x14ac:dyDescent="0.2">
      <c r="A19" t="s">
        <v>536</v>
      </c>
      <c r="B19" t="s">
        <v>538</v>
      </c>
      <c r="C19" s="72">
        <v>3909</v>
      </c>
      <c r="D19" s="58" t="s">
        <v>1279</v>
      </c>
      <c r="E19" s="251" t="s">
        <v>1513</v>
      </c>
      <c r="F19" s="244">
        <v>225826.54</v>
      </c>
      <c r="G19" s="244">
        <v>0</v>
      </c>
      <c r="H19" s="244">
        <v>102458.09</v>
      </c>
      <c r="I19" s="244"/>
      <c r="J19" s="251">
        <v>42372.12</v>
      </c>
      <c r="K19" s="251">
        <v>163518.35</v>
      </c>
      <c r="L19" s="251"/>
      <c r="O19" s="245">
        <v>6400</v>
      </c>
      <c r="Q19" s="245"/>
      <c r="R19" s="251">
        <v>90000</v>
      </c>
      <c r="S19" s="251"/>
      <c r="T19" s="251"/>
      <c r="U19" s="251">
        <v>2831701.19</v>
      </c>
      <c r="V19" s="40"/>
      <c r="W19" s="40"/>
      <c r="X19" s="40">
        <v>458472.77</v>
      </c>
      <c r="Y19" s="40"/>
      <c r="Z19" s="40">
        <v>304.70999999999998</v>
      </c>
      <c r="AA19" s="40">
        <v>560340</v>
      </c>
      <c r="AB19" s="40"/>
      <c r="AC19" s="246">
        <v>728674.5</v>
      </c>
      <c r="AD19" s="246"/>
      <c r="AE19" s="246"/>
      <c r="AF19" s="246">
        <v>201858.54</v>
      </c>
      <c r="AG19" s="246">
        <v>19543.169999999998</v>
      </c>
      <c r="AH19" s="246"/>
      <c r="AI19" s="246"/>
      <c r="AJ19" s="246"/>
      <c r="AK19" s="77">
        <f t="shared" si="1"/>
        <v>328284.63</v>
      </c>
      <c r="AL19" s="31">
        <f t="shared" si="2"/>
        <v>6400</v>
      </c>
      <c r="AM19" s="21">
        <f t="shared" si="3"/>
        <v>321884.63</v>
      </c>
      <c r="AN19" s="15">
        <f t="shared" si="4"/>
        <v>1019117.48</v>
      </c>
      <c r="AO19" s="16">
        <f t="shared" si="5"/>
        <v>950076.21000000008</v>
      </c>
      <c r="AP19" s="26">
        <f t="shared" si="6"/>
        <v>69041.269999999902</v>
      </c>
    </row>
    <row r="20" spans="1:42" x14ac:dyDescent="0.2">
      <c r="A20" t="s">
        <v>536</v>
      </c>
      <c r="B20" t="s">
        <v>538</v>
      </c>
      <c r="C20" s="72">
        <v>2875</v>
      </c>
      <c r="D20" s="58" t="s">
        <v>1280</v>
      </c>
      <c r="E20" s="251" t="s">
        <v>1514</v>
      </c>
      <c r="F20" s="244">
        <v>715962.89</v>
      </c>
      <c r="G20" s="244">
        <v>0</v>
      </c>
      <c r="H20" s="244">
        <v>197394.34</v>
      </c>
      <c r="I20" s="244"/>
      <c r="J20" s="251">
        <v>2573437.08</v>
      </c>
      <c r="K20" s="251">
        <v>429869.49</v>
      </c>
      <c r="L20" s="251"/>
      <c r="O20" s="245">
        <v>70</v>
      </c>
      <c r="Q20" s="245"/>
      <c r="R20" s="251">
        <v>90000</v>
      </c>
      <c r="S20" s="251"/>
      <c r="T20" s="251"/>
      <c r="U20" s="251">
        <v>5546813.3099999996</v>
      </c>
      <c r="V20" s="40"/>
      <c r="W20" s="40"/>
      <c r="X20" s="40">
        <v>382757.05</v>
      </c>
      <c r="Y20" s="40">
        <v>1000</v>
      </c>
      <c r="Z20" s="40">
        <v>2962.99</v>
      </c>
      <c r="AA20" s="40">
        <v>618290</v>
      </c>
      <c r="AB20" s="40"/>
      <c r="AC20" s="246">
        <v>680880</v>
      </c>
      <c r="AD20" s="246"/>
      <c r="AE20" s="246"/>
      <c r="AF20" s="246">
        <v>222182.23</v>
      </c>
      <c r="AG20" s="246">
        <v>19580.93</v>
      </c>
      <c r="AH20" s="246"/>
      <c r="AI20" s="246"/>
      <c r="AJ20" s="246"/>
      <c r="AK20" s="77">
        <f t="shared" si="1"/>
        <v>913357.23</v>
      </c>
      <c r="AL20" s="31">
        <f t="shared" si="2"/>
        <v>70</v>
      </c>
      <c r="AM20" s="21">
        <f t="shared" si="3"/>
        <v>913287.23</v>
      </c>
      <c r="AN20" s="15">
        <f t="shared" si="4"/>
        <v>1005010.04</v>
      </c>
      <c r="AO20" s="16">
        <f t="shared" si="5"/>
        <v>922643.16</v>
      </c>
      <c r="AP20" s="26">
        <f t="shared" si="6"/>
        <v>82366.880000000005</v>
      </c>
    </row>
    <row r="21" spans="1:42" x14ac:dyDescent="0.2">
      <c r="A21" t="s">
        <v>536</v>
      </c>
      <c r="B21" t="s">
        <v>538</v>
      </c>
      <c r="C21" s="72">
        <v>4102</v>
      </c>
      <c r="D21" s="58" t="s">
        <v>1281</v>
      </c>
      <c r="E21" s="251" t="s">
        <v>1515</v>
      </c>
      <c r="F21" s="244">
        <v>386113.02</v>
      </c>
      <c r="G21" s="244">
        <v>0</v>
      </c>
      <c r="H21" s="244">
        <v>144253.35999999999</v>
      </c>
      <c r="I21" s="244"/>
      <c r="J21" s="251">
        <v>2504625.7999999998</v>
      </c>
      <c r="K21" s="251">
        <v>1297325.17</v>
      </c>
      <c r="L21" s="251"/>
      <c r="O21" s="245">
        <v>27693</v>
      </c>
      <c r="Q21" s="245">
        <v>532.70000000000005</v>
      </c>
      <c r="R21" s="251">
        <v>183000</v>
      </c>
      <c r="S21" s="251"/>
      <c r="T21" s="251"/>
      <c r="U21" s="251">
        <v>1606327.04</v>
      </c>
      <c r="V21" s="40"/>
      <c r="W21" s="40"/>
      <c r="X21" s="40">
        <v>808478.13</v>
      </c>
      <c r="Y21" s="40"/>
      <c r="Z21" s="40">
        <v>568.33000000000004</v>
      </c>
      <c r="AA21" s="40">
        <v>789250</v>
      </c>
      <c r="AB21" s="40"/>
      <c r="AC21" s="246">
        <v>1096121</v>
      </c>
      <c r="AD21" s="246">
        <v>16400</v>
      </c>
      <c r="AE21" s="246"/>
      <c r="AF21" s="246">
        <v>347688.12</v>
      </c>
      <c r="AG21" s="246">
        <v>58592.1</v>
      </c>
      <c r="AH21" s="246"/>
      <c r="AI21" s="246"/>
      <c r="AJ21" s="246"/>
      <c r="AK21" s="77">
        <f t="shared" si="1"/>
        <v>530366.38</v>
      </c>
      <c r="AL21" s="31">
        <f t="shared" si="2"/>
        <v>28225.7</v>
      </c>
      <c r="AM21" s="21">
        <f t="shared" si="3"/>
        <v>502140.68</v>
      </c>
      <c r="AN21" s="15">
        <f t="shared" si="4"/>
        <v>1598296.46</v>
      </c>
      <c r="AO21" s="16">
        <f t="shared" si="5"/>
        <v>1518801.2200000002</v>
      </c>
      <c r="AP21" s="26">
        <f t="shared" si="6"/>
        <v>79495.239999999758</v>
      </c>
    </row>
    <row r="22" spans="1:42" x14ac:dyDescent="0.2">
      <c r="A22" t="s">
        <v>536</v>
      </c>
      <c r="B22" t="s">
        <v>538</v>
      </c>
      <c r="C22" s="72">
        <v>3593</v>
      </c>
      <c r="D22" s="58" t="s">
        <v>1282</v>
      </c>
      <c r="E22" s="251" t="s">
        <v>1516</v>
      </c>
      <c r="F22" s="244">
        <v>622221.78</v>
      </c>
      <c r="G22" s="244">
        <v>0</v>
      </c>
      <c r="H22" s="244">
        <v>32735.25</v>
      </c>
      <c r="I22" s="244"/>
      <c r="J22" s="251">
        <v>1866724.17</v>
      </c>
      <c r="K22" s="251">
        <v>495023.17</v>
      </c>
      <c r="L22" s="251"/>
      <c r="O22" s="245">
        <v>43389</v>
      </c>
      <c r="Q22" s="245">
        <v>47698</v>
      </c>
      <c r="R22" s="251">
        <v>60000</v>
      </c>
      <c r="S22" s="251"/>
      <c r="T22" s="251"/>
      <c r="U22" s="251">
        <v>1373222.93</v>
      </c>
      <c r="V22" s="40"/>
      <c r="W22" s="40"/>
      <c r="X22" s="40">
        <v>274531.18</v>
      </c>
      <c r="Y22" s="40"/>
      <c r="Z22" s="40">
        <v>1012.74</v>
      </c>
      <c r="AA22" s="40">
        <v>813220</v>
      </c>
      <c r="AB22" s="40"/>
      <c r="AC22" s="246">
        <v>896919</v>
      </c>
      <c r="AD22" s="246"/>
      <c r="AE22" s="246"/>
      <c r="AF22" s="246">
        <v>216139.72</v>
      </c>
      <c r="AG22" s="246">
        <v>91590</v>
      </c>
      <c r="AH22" s="246"/>
      <c r="AI22" s="246"/>
      <c r="AJ22" s="246"/>
      <c r="AK22" s="77">
        <f t="shared" si="1"/>
        <v>654957.03</v>
      </c>
      <c r="AL22" s="31">
        <f t="shared" si="2"/>
        <v>91087</v>
      </c>
      <c r="AM22" s="21">
        <f t="shared" si="3"/>
        <v>563870.03</v>
      </c>
      <c r="AN22" s="15">
        <f t="shared" si="4"/>
        <v>1088763.92</v>
      </c>
      <c r="AO22" s="16">
        <f t="shared" si="5"/>
        <v>1204648.72</v>
      </c>
      <c r="AP22" s="26">
        <f t="shared" si="6"/>
        <v>-115884.80000000005</v>
      </c>
    </row>
    <row r="23" spans="1:42" x14ac:dyDescent="0.2">
      <c r="A23" t="s">
        <v>536</v>
      </c>
      <c r="B23" t="s">
        <v>538</v>
      </c>
      <c r="C23" s="72">
        <v>2119</v>
      </c>
      <c r="D23" s="58" t="s">
        <v>1283</v>
      </c>
      <c r="E23" s="251" t="s">
        <v>1517</v>
      </c>
      <c r="F23" s="244">
        <v>574781.93999999994</v>
      </c>
      <c r="G23" s="244">
        <v>3341.04</v>
      </c>
      <c r="H23" s="244">
        <v>63617.74</v>
      </c>
      <c r="I23" s="244"/>
      <c r="J23" s="251">
        <v>1983400.31</v>
      </c>
      <c r="K23" s="251">
        <v>-75681.320000000007</v>
      </c>
      <c r="L23" s="251"/>
      <c r="O23" s="245">
        <v>18830</v>
      </c>
      <c r="Q23" s="245"/>
      <c r="R23" s="251"/>
      <c r="S23" s="251"/>
      <c r="T23" s="251"/>
      <c r="U23" s="251">
        <v>466379.49</v>
      </c>
      <c r="V23" s="40"/>
      <c r="W23" s="40"/>
      <c r="X23" s="40">
        <v>587426.75</v>
      </c>
      <c r="Y23" s="40">
        <v>74100</v>
      </c>
      <c r="Z23" s="40">
        <v>910.72</v>
      </c>
      <c r="AA23" s="40">
        <v>417780</v>
      </c>
      <c r="AB23" s="40"/>
      <c r="AC23" s="246">
        <v>553919</v>
      </c>
      <c r="AD23" s="246"/>
      <c r="AE23" s="246"/>
      <c r="AF23" s="246">
        <v>294675.68</v>
      </c>
      <c r="AG23" s="246">
        <v>997041.4</v>
      </c>
      <c r="AH23" s="246"/>
      <c r="AI23" s="246"/>
      <c r="AJ23" s="246"/>
      <c r="AK23" s="77">
        <f t="shared" si="1"/>
        <v>641740.72</v>
      </c>
      <c r="AL23" s="31">
        <f t="shared" si="2"/>
        <v>18830</v>
      </c>
      <c r="AM23" s="21">
        <f t="shared" si="3"/>
        <v>622910.71999999997</v>
      </c>
      <c r="AN23" s="15">
        <f t="shared" si="4"/>
        <v>1080217.47</v>
      </c>
      <c r="AO23" s="16">
        <f t="shared" si="5"/>
        <v>1845636.08</v>
      </c>
      <c r="AP23" s="26">
        <f t="shared" si="6"/>
        <v>-765418.6100000001</v>
      </c>
    </row>
    <row r="24" spans="1:42" x14ac:dyDescent="0.2">
      <c r="A24" t="s">
        <v>536</v>
      </c>
      <c r="B24" t="s">
        <v>538</v>
      </c>
      <c r="C24" s="72">
        <v>2646</v>
      </c>
      <c r="D24" s="58" t="s">
        <v>1284</v>
      </c>
      <c r="E24" s="251" t="s">
        <v>1518</v>
      </c>
      <c r="F24" s="244">
        <v>159994.84</v>
      </c>
      <c r="G24" s="244">
        <v>3206</v>
      </c>
      <c r="H24" s="244">
        <v>130837.95</v>
      </c>
      <c r="I24" s="244"/>
      <c r="J24" s="251">
        <v>229567.97</v>
      </c>
      <c r="K24" s="251">
        <v>305580.55</v>
      </c>
      <c r="L24" s="251"/>
      <c r="N24" s="245">
        <v>50000</v>
      </c>
      <c r="O24" s="245">
        <v>23728</v>
      </c>
      <c r="Q24" s="245"/>
      <c r="R24" s="251"/>
      <c r="S24" s="251"/>
      <c r="T24" s="251"/>
      <c r="U24" s="251">
        <v>1804328.64</v>
      </c>
      <c r="V24" s="40"/>
      <c r="W24" s="40"/>
      <c r="X24" s="40">
        <v>349346.26</v>
      </c>
      <c r="Y24" s="40"/>
      <c r="Z24" s="40">
        <v>155.13</v>
      </c>
      <c r="AA24" s="40">
        <v>502902</v>
      </c>
      <c r="AB24" s="40"/>
      <c r="AC24" s="246">
        <v>568698</v>
      </c>
      <c r="AD24" s="246"/>
      <c r="AE24" s="246"/>
      <c r="AF24" s="246">
        <v>223922.36</v>
      </c>
      <c r="AG24" s="246">
        <v>176025</v>
      </c>
      <c r="AH24" s="246"/>
      <c r="AI24" s="246"/>
      <c r="AJ24" s="246"/>
      <c r="AK24" s="77">
        <f t="shared" si="1"/>
        <v>294038.78999999998</v>
      </c>
      <c r="AL24" s="31">
        <f t="shared" si="2"/>
        <v>73728</v>
      </c>
      <c r="AM24" s="21">
        <f t="shared" si="3"/>
        <v>220310.78999999998</v>
      </c>
      <c r="AN24" s="15">
        <f t="shared" si="4"/>
        <v>852403.39</v>
      </c>
      <c r="AO24" s="16">
        <f t="shared" si="5"/>
        <v>968645.36</v>
      </c>
      <c r="AP24" s="26">
        <f t="shared" si="6"/>
        <v>-116241.96999999997</v>
      </c>
    </row>
    <row r="25" spans="1:42" x14ac:dyDescent="0.2">
      <c r="A25" t="s">
        <v>536</v>
      </c>
      <c r="B25" t="s">
        <v>538</v>
      </c>
      <c r="C25" s="72">
        <v>6232</v>
      </c>
      <c r="D25" s="58" t="s">
        <v>1285</v>
      </c>
      <c r="E25" s="251" t="s">
        <v>1519</v>
      </c>
      <c r="F25" s="244">
        <v>288550.61</v>
      </c>
      <c r="G25" s="244">
        <v>0</v>
      </c>
      <c r="H25" s="244">
        <v>367473.77</v>
      </c>
      <c r="I25" s="244"/>
      <c r="J25" s="251">
        <v>452335.98</v>
      </c>
      <c r="K25" s="251">
        <v>91566.98</v>
      </c>
      <c r="L25" s="251"/>
      <c r="O25" s="245">
        <v>57592</v>
      </c>
      <c r="Q25" s="245"/>
      <c r="R25" s="251"/>
      <c r="S25" s="251"/>
      <c r="T25" s="251"/>
      <c r="U25" s="251">
        <v>1601555.91</v>
      </c>
      <c r="V25" s="40"/>
      <c r="W25" s="40"/>
      <c r="X25" s="40">
        <v>819485.04</v>
      </c>
      <c r="Y25" s="40"/>
      <c r="Z25" s="40">
        <v>636.94000000000005</v>
      </c>
      <c r="AA25" s="40">
        <v>371710</v>
      </c>
      <c r="AB25" s="40"/>
      <c r="AC25" s="246">
        <v>663922.81000000006</v>
      </c>
      <c r="AD25" s="246"/>
      <c r="AE25" s="246"/>
      <c r="AF25" s="246">
        <v>670438.47</v>
      </c>
      <c r="AG25" s="246">
        <v>7049</v>
      </c>
      <c r="AH25" s="246"/>
      <c r="AI25" s="246"/>
      <c r="AJ25" s="246"/>
      <c r="AK25" s="77">
        <f t="shared" si="1"/>
        <v>656024.38</v>
      </c>
      <c r="AL25" s="31">
        <f t="shared" si="2"/>
        <v>57592</v>
      </c>
      <c r="AM25" s="21">
        <f t="shared" si="3"/>
        <v>598432.38</v>
      </c>
      <c r="AN25" s="15">
        <f t="shared" si="4"/>
        <v>1191831.98</v>
      </c>
      <c r="AO25" s="16">
        <f t="shared" si="5"/>
        <v>1341410.28</v>
      </c>
      <c r="AP25" s="26">
        <f t="shared" si="6"/>
        <v>-149578.30000000005</v>
      </c>
    </row>
    <row r="26" spans="1:42" x14ac:dyDescent="0.2">
      <c r="A26" t="s">
        <v>536</v>
      </c>
      <c r="B26" t="s">
        <v>538</v>
      </c>
      <c r="C26" s="72">
        <v>5126</v>
      </c>
      <c r="D26" s="58" t="s">
        <v>1286</v>
      </c>
      <c r="E26" s="251" t="s">
        <v>1520</v>
      </c>
      <c r="F26" s="244">
        <v>308848.28000000003</v>
      </c>
      <c r="G26" s="244">
        <v>0</v>
      </c>
      <c r="H26" s="244">
        <v>158417.37</v>
      </c>
      <c r="I26" s="244"/>
      <c r="J26" s="251">
        <v>120623.54</v>
      </c>
      <c r="K26" s="251">
        <v>229818.38</v>
      </c>
      <c r="L26" s="251"/>
      <c r="O26" s="245">
        <v>17035</v>
      </c>
      <c r="Q26" s="245">
        <v>667</v>
      </c>
      <c r="R26" s="251"/>
      <c r="S26" s="251"/>
      <c r="T26" s="251"/>
      <c r="U26" s="251">
        <v>1188537.31</v>
      </c>
      <c r="V26" s="40"/>
      <c r="W26" s="40"/>
      <c r="X26" s="40">
        <v>527279.22</v>
      </c>
      <c r="Y26" s="40"/>
      <c r="Z26" s="40">
        <v>451.75</v>
      </c>
      <c r="AA26" s="40">
        <v>818510</v>
      </c>
      <c r="AB26" s="40"/>
      <c r="AC26" s="246">
        <v>871333</v>
      </c>
      <c r="AD26" s="246"/>
      <c r="AE26" s="246"/>
      <c r="AF26" s="246">
        <v>567191.12</v>
      </c>
      <c r="AG26" s="246">
        <v>12176.69</v>
      </c>
      <c r="AH26" s="246"/>
      <c r="AI26" s="246"/>
      <c r="AJ26" s="246"/>
      <c r="AK26" s="77">
        <f t="shared" si="1"/>
        <v>467265.65</v>
      </c>
      <c r="AL26" s="31">
        <f t="shared" si="2"/>
        <v>17702</v>
      </c>
      <c r="AM26" s="21">
        <f t="shared" si="3"/>
        <v>449563.65</v>
      </c>
      <c r="AN26" s="15">
        <f t="shared" si="4"/>
        <v>1346240.97</v>
      </c>
      <c r="AO26" s="16">
        <f t="shared" si="5"/>
        <v>1450700.81</v>
      </c>
      <c r="AP26" s="26">
        <f t="shared" si="6"/>
        <v>-104459.84000000008</v>
      </c>
    </row>
    <row r="27" spans="1:42" x14ac:dyDescent="0.2">
      <c r="A27" t="s">
        <v>536</v>
      </c>
      <c r="B27" t="s">
        <v>538</v>
      </c>
      <c r="C27" s="72">
        <v>2780</v>
      </c>
      <c r="D27" s="58" t="s">
        <v>1287</v>
      </c>
      <c r="E27" s="251" t="s">
        <v>1640</v>
      </c>
      <c r="F27" s="244">
        <v>188807.87</v>
      </c>
      <c r="G27" s="244">
        <v>0</v>
      </c>
      <c r="H27" s="244">
        <v>158647</v>
      </c>
      <c r="I27" s="244"/>
      <c r="J27" s="251">
        <v>687731.56</v>
      </c>
      <c r="K27" s="251">
        <v>342588.66</v>
      </c>
      <c r="L27" s="251"/>
      <c r="O27" s="245">
        <v>21280</v>
      </c>
      <c r="Q27" s="245">
        <v>415572.97</v>
      </c>
      <c r="R27" s="251"/>
      <c r="S27" s="251"/>
      <c r="T27" s="251"/>
      <c r="U27" s="251">
        <v>3378480.39</v>
      </c>
      <c r="V27" s="40"/>
      <c r="W27" s="40"/>
      <c r="X27" s="40">
        <v>591442.42000000004</v>
      </c>
      <c r="Y27" s="40"/>
      <c r="Z27" s="40">
        <v>0.37</v>
      </c>
      <c r="AA27" s="40">
        <v>358190</v>
      </c>
      <c r="AB27" s="40"/>
      <c r="AC27" s="246">
        <v>559458.5</v>
      </c>
      <c r="AD27" s="246"/>
      <c r="AE27" s="246"/>
      <c r="AF27" s="246">
        <v>293479.32</v>
      </c>
      <c r="AG27" s="246">
        <v>30</v>
      </c>
      <c r="AH27" s="246"/>
      <c r="AI27" s="246"/>
      <c r="AJ27" s="246"/>
      <c r="AK27" s="77">
        <f t="shared" si="1"/>
        <v>347454.87</v>
      </c>
      <c r="AL27" s="31">
        <f t="shared" si="2"/>
        <v>436852.97</v>
      </c>
      <c r="AM27" s="21">
        <f t="shared" si="3"/>
        <v>-89398.099999999977</v>
      </c>
      <c r="AN27" s="15">
        <f t="shared" si="4"/>
        <v>949632.79</v>
      </c>
      <c r="AO27" s="16">
        <f t="shared" si="5"/>
        <v>852967.82000000007</v>
      </c>
      <c r="AP27" s="26">
        <f t="shared" si="6"/>
        <v>96664.969999999972</v>
      </c>
    </row>
    <row r="28" spans="1:42" x14ac:dyDescent="0.2">
      <c r="A28" t="s">
        <v>536</v>
      </c>
      <c r="B28" t="s">
        <v>538</v>
      </c>
      <c r="C28" s="72">
        <v>2904</v>
      </c>
      <c r="D28" s="58" t="s">
        <v>1288</v>
      </c>
      <c r="E28" s="251" t="s">
        <v>1645</v>
      </c>
      <c r="F28" s="244">
        <v>255269.77</v>
      </c>
      <c r="G28" s="244">
        <v>0</v>
      </c>
      <c r="H28" s="244">
        <v>177602.4</v>
      </c>
      <c r="I28" s="244"/>
      <c r="J28" s="251">
        <v>3515571.2</v>
      </c>
      <c r="K28" s="251">
        <v>270918.33</v>
      </c>
      <c r="L28" s="251"/>
      <c r="O28" s="245">
        <v>41898</v>
      </c>
      <c r="Q28" s="245"/>
      <c r="R28" s="251"/>
      <c r="S28" s="251"/>
      <c r="T28" s="251">
        <v>25000</v>
      </c>
      <c r="U28" s="251">
        <v>4652638.84</v>
      </c>
      <c r="V28" s="40"/>
      <c r="W28" s="40"/>
      <c r="X28" s="40">
        <v>346846.6</v>
      </c>
      <c r="Y28" s="40"/>
      <c r="Z28" s="40">
        <v>465.8</v>
      </c>
      <c r="AA28" s="40">
        <v>330820</v>
      </c>
      <c r="AB28" s="40"/>
      <c r="AC28" s="246">
        <v>404575</v>
      </c>
      <c r="AD28" s="246"/>
      <c r="AE28" s="246"/>
      <c r="AF28" s="246">
        <v>200212.28</v>
      </c>
      <c r="AG28" s="246">
        <v>2889.58</v>
      </c>
      <c r="AH28" s="246"/>
      <c r="AI28" s="246"/>
      <c r="AJ28" s="246"/>
      <c r="AK28" s="77">
        <f t="shared" si="1"/>
        <v>432872.17</v>
      </c>
      <c r="AL28" s="31">
        <f t="shared" si="2"/>
        <v>41898</v>
      </c>
      <c r="AM28" s="21">
        <f t="shared" si="3"/>
        <v>390974.17</v>
      </c>
      <c r="AN28" s="15">
        <f t="shared" si="4"/>
        <v>678132.39999999991</v>
      </c>
      <c r="AO28" s="16">
        <f t="shared" si="5"/>
        <v>607676.86</v>
      </c>
      <c r="AP28" s="26">
        <f t="shared" si="6"/>
        <v>70455.539999999921</v>
      </c>
    </row>
    <row r="29" spans="1:42" x14ac:dyDescent="0.2">
      <c r="A29" t="s">
        <v>541</v>
      </c>
      <c r="B29" t="s">
        <v>542</v>
      </c>
      <c r="C29" s="72">
        <v>3964</v>
      </c>
      <c r="D29" s="58" t="s">
        <v>1289</v>
      </c>
      <c r="E29" s="251" t="s">
        <v>1521</v>
      </c>
      <c r="F29" s="244">
        <v>328041.01</v>
      </c>
      <c r="G29" s="244">
        <v>0</v>
      </c>
      <c r="H29" s="244">
        <v>21397</v>
      </c>
      <c r="I29" s="244"/>
      <c r="J29" s="251">
        <v>2279463.89</v>
      </c>
      <c r="K29" s="251">
        <v>207815.84</v>
      </c>
      <c r="L29" s="251"/>
      <c r="Q29" s="245"/>
      <c r="R29" s="251"/>
      <c r="S29" s="251"/>
      <c r="T29" s="251">
        <v>-1232390.33</v>
      </c>
      <c r="U29" s="251">
        <v>3908830.71</v>
      </c>
      <c r="V29" s="40"/>
      <c r="W29" s="40"/>
      <c r="X29" s="40">
        <v>257205.42</v>
      </c>
      <c r="Y29" s="40">
        <v>255330.19</v>
      </c>
      <c r="Z29" s="40">
        <v>369.72</v>
      </c>
      <c r="AA29" s="40">
        <v>748680</v>
      </c>
      <c r="AB29" s="40">
        <v>348050</v>
      </c>
      <c r="AC29" s="246">
        <v>1055820</v>
      </c>
      <c r="AD29" s="246"/>
      <c r="AE29" s="246"/>
      <c r="AF29" s="246">
        <v>268989.27</v>
      </c>
      <c r="AG29" s="246">
        <v>109307.7</v>
      </c>
      <c r="AH29" s="246"/>
      <c r="AI29" s="246"/>
      <c r="AJ29" s="246">
        <v>1231</v>
      </c>
      <c r="AK29" s="77">
        <f t="shared" si="1"/>
        <v>349438.01</v>
      </c>
      <c r="AL29" s="31">
        <f t="shared" si="2"/>
        <v>0</v>
      </c>
      <c r="AM29" s="21">
        <f t="shared" si="3"/>
        <v>349438.01</v>
      </c>
      <c r="AN29" s="15">
        <f t="shared" si="4"/>
        <v>1609635.33</v>
      </c>
      <c r="AO29" s="16">
        <f t="shared" si="5"/>
        <v>1435347.97</v>
      </c>
      <c r="AP29" s="26">
        <f t="shared" si="6"/>
        <v>174287.3600000001</v>
      </c>
    </row>
    <row r="30" spans="1:42" x14ac:dyDescent="0.2">
      <c r="A30" t="s">
        <v>541</v>
      </c>
      <c r="B30" t="s">
        <v>542</v>
      </c>
      <c r="C30" s="72">
        <v>5112</v>
      </c>
      <c r="D30" s="58" t="s">
        <v>1290</v>
      </c>
      <c r="E30" s="251" t="s">
        <v>1522</v>
      </c>
      <c r="F30" s="244">
        <v>176726.98</v>
      </c>
      <c r="G30" s="244">
        <v>0</v>
      </c>
      <c r="H30" s="244">
        <v>193110.77</v>
      </c>
      <c r="I30" s="244"/>
      <c r="J30" s="251">
        <v>929880</v>
      </c>
      <c r="K30" s="251">
        <v>330373</v>
      </c>
      <c r="L30" s="251"/>
      <c r="Q30" s="245">
        <v>139.25</v>
      </c>
      <c r="R30" s="251"/>
      <c r="S30" s="251"/>
      <c r="T30" s="251">
        <v>-2230501.0499999998</v>
      </c>
      <c r="U30" s="251">
        <v>3967213.3</v>
      </c>
      <c r="V30" s="40">
        <v>515.61</v>
      </c>
      <c r="W30" s="40"/>
      <c r="X30" s="40">
        <v>406061.73</v>
      </c>
      <c r="Y30" s="40"/>
      <c r="Z30" s="40"/>
      <c r="AA30" s="40">
        <v>666120</v>
      </c>
      <c r="AB30" s="40">
        <v>100000</v>
      </c>
      <c r="AC30" s="246">
        <v>853860</v>
      </c>
      <c r="AD30" s="246"/>
      <c r="AE30" s="246">
        <v>10804</v>
      </c>
      <c r="AF30" s="246">
        <v>329806.39</v>
      </c>
      <c r="AG30" s="246">
        <v>77736</v>
      </c>
      <c r="AH30" s="246"/>
      <c r="AI30" s="246"/>
      <c r="AJ30" s="246"/>
      <c r="AK30" s="77">
        <f t="shared" si="1"/>
        <v>369837.75</v>
      </c>
      <c r="AL30" s="31">
        <f t="shared" si="2"/>
        <v>139.25</v>
      </c>
      <c r="AM30" s="21">
        <f t="shared" si="3"/>
        <v>369698.5</v>
      </c>
      <c r="AN30" s="15">
        <f t="shared" si="4"/>
        <v>1172697.3399999999</v>
      </c>
      <c r="AO30" s="16">
        <f t="shared" si="5"/>
        <v>1272206.3900000001</v>
      </c>
      <c r="AP30" s="26">
        <f t="shared" si="6"/>
        <v>-99509.050000000279</v>
      </c>
    </row>
    <row r="31" spans="1:42" x14ac:dyDescent="0.2">
      <c r="A31" t="s">
        <v>541</v>
      </c>
      <c r="B31" t="s">
        <v>542</v>
      </c>
      <c r="C31" s="72">
        <v>2863</v>
      </c>
      <c r="D31" s="58" t="s">
        <v>1291</v>
      </c>
      <c r="E31" s="251" t="s">
        <v>1523</v>
      </c>
      <c r="F31" s="244">
        <v>337498.81</v>
      </c>
      <c r="G31" s="244">
        <v>0</v>
      </c>
      <c r="H31" s="244">
        <v>54158.49</v>
      </c>
      <c r="I31" s="244"/>
      <c r="J31" s="251">
        <v>22550</v>
      </c>
      <c r="K31" s="251">
        <v>292361.92</v>
      </c>
      <c r="L31" s="251"/>
      <c r="Q31" s="245"/>
      <c r="R31" s="251"/>
      <c r="S31" s="251"/>
      <c r="T31" s="251">
        <v>-949683.53</v>
      </c>
      <c r="U31" s="251">
        <v>1728640.99</v>
      </c>
      <c r="V31" s="40"/>
      <c r="W31" s="40"/>
      <c r="X31" s="40">
        <v>263943.11</v>
      </c>
      <c r="Y31" s="40"/>
      <c r="Z31" s="40">
        <v>765.23</v>
      </c>
      <c r="AA31" s="40">
        <v>660000</v>
      </c>
      <c r="AB31" s="40"/>
      <c r="AC31" s="246">
        <v>719580</v>
      </c>
      <c r="AD31" s="246"/>
      <c r="AE31" s="246">
        <v>17880</v>
      </c>
      <c r="AF31" s="246">
        <v>166455.92000000001</v>
      </c>
      <c r="AG31" s="246">
        <v>86114.66</v>
      </c>
      <c r="AH31" s="246"/>
      <c r="AI31" s="246"/>
      <c r="AJ31" s="246"/>
      <c r="AK31" s="77">
        <f t="shared" si="1"/>
        <v>391657.3</v>
      </c>
      <c r="AL31" s="31">
        <f t="shared" si="2"/>
        <v>0</v>
      </c>
      <c r="AM31" s="21">
        <f t="shared" si="3"/>
        <v>391657.3</v>
      </c>
      <c r="AN31" s="15">
        <f t="shared" si="4"/>
        <v>924708.34</v>
      </c>
      <c r="AO31" s="16">
        <f t="shared" si="5"/>
        <v>990030.58000000007</v>
      </c>
      <c r="AP31" s="26">
        <f t="shared" si="6"/>
        <v>-65322.240000000107</v>
      </c>
    </row>
    <row r="32" spans="1:42" x14ac:dyDescent="0.2">
      <c r="A32" t="s">
        <v>541</v>
      </c>
      <c r="B32" t="s">
        <v>542</v>
      </c>
      <c r="C32" s="72">
        <v>3378</v>
      </c>
      <c r="D32" s="58" t="s">
        <v>1292</v>
      </c>
      <c r="E32" s="251" t="s">
        <v>1524</v>
      </c>
      <c r="F32" s="244">
        <v>151087.51</v>
      </c>
      <c r="G32" s="244">
        <v>29976</v>
      </c>
      <c r="H32" s="244">
        <v>45860.97</v>
      </c>
      <c r="I32" s="244"/>
      <c r="J32" s="251">
        <v>16139.23</v>
      </c>
      <c r="K32" s="251">
        <v>281165.39</v>
      </c>
      <c r="L32" s="251"/>
      <c r="Q32" s="245">
        <v>83025.210000000006</v>
      </c>
      <c r="R32" s="251"/>
      <c r="S32" s="251"/>
      <c r="T32" s="251">
        <v>-1577763.78</v>
      </c>
      <c r="U32" s="251">
        <v>2399403.2599999998</v>
      </c>
      <c r="V32" s="40"/>
      <c r="W32" s="40"/>
      <c r="X32" s="40">
        <v>268932.15999999997</v>
      </c>
      <c r="Y32" s="40"/>
      <c r="Z32" s="40"/>
      <c r="AA32" s="40"/>
      <c r="AB32" s="40">
        <v>67599.679999999993</v>
      </c>
      <c r="AC32" s="246">
        <v>165247</v>
      </c>
      <c r="AD32" s="246"/>
      <c r="AE32" s="246">
        <v>50664</v>
      </c>
      <c r="AF32" s="246">
        <v>396445.05</v>
      </c>
      <c r="AG32" s="246">
        <v>58732.86</v>
      </c>
      <c r="AH32" s="246"/>
      <c r="AI32" s="246"/>
      <c r="AJ32" s="246">
        <v>418.52</v>
      </c>
      <c r="AK32" s="77">
        <f t="shared" si="1"/>
        <v>226924.48</v>
      </c>
      <c r="AL32" s="31">
        <f t="shared" si="2"/>
        <v>83025.210000000006</v>
      </c>
      <c r="AM32" s="21">
        <f t="shared" si="3"/>
        <v>143899.27000000002</v>
      </c>
      <c r="AN32" s="15">
        <f t="shared" si="4"/>
        <v>336531.83999999997</v>
      </c>
      <c r="AO32" s="16">
        <f t="shared" si="5"/>
        <v>671507.43</v>
      </c>
      <c r="AP32" s="26">
        <f t="shared" si="6"/>
        <v>-334975.59000000008</v>
      </c>
    </row>
    <row r="33" spans="1:42" x14ac:dyDescent="0.2">
      <c r="A33" t="s">
        <v>541</v>
      </c>
      <c r="B33" t="s">
        <v>542</v>
      </c>
      <c r="C33" s="72">
        <v>3946</v>
      </c>
      <c r="D33" s="58" t="s">
        <v>1293</v>
      </c>
      <c r="E33" s="251" t="s">
        <v>1525</v>
      </c>
      <c r="F33" s="244">
        <v>289253.96000000002</v>
      </c>
      <c r="G33" s="244">
        <v>0</v>
      </c>
      <c r="H33" s="244">
        <v>96115.67</v>
      </c>
      <c r="I33" s="244"/>
      <c r="J33" s="251">
        <v>11308090.4</v>
      </c>
      <c r="K33" s="251">
        <v>481510.46</v>
      </c>
      <c r="L33" s="251"/>
      <c r="Q33" s="245">
        <v>280</v>
      </c>
      <c r="R33" s="251"/>
      <c r="S33" s="251"/>
      <c r="T33" s="251">
        <v>4064753.73</v>
      </c>
      <c r="U33" s="251">
        <v>8039383.1299999999</v>
      </c>
      <c r="V33" s="40"/>
      <c r="W33" s="40"/>
      <c r="X33" s="40">
        <v>741517.95</v>
      </c>
      <c r="Y33" s="40"/>
      <c r="Z33" s="40">
        <v>661.75</v>
      </c>
      <c r="AA33" s="40">
        <v>470700</v>
      </c>
      <c r="AB33" s="40"/>
      <c r="AC33" s="246">
        <v>807241</v>
      </c>
      <c r="AD33" s="246"/>
      <c r="AE33" s="246">
        <v>5208</v>
      </c>
      <c r="AF33" s="246">
        <v>227421.49</v>
      </c>
      <c r="AG33" s="246">
        <v>94538.58</v>
      </c>
      <c r="AH33" s="246"/>
      <c r="AI33" s="246"/>
      <c r="AJ33" s="246"/>
      <c r="AK33" s="77">
        <f t="shared" si="1"/>
        <v>385369.63</v>
      </c>
      <c r="AL33" s="31">
        <f t="shared" si="2"/>
        <v>280</v>
      </c>
      <c r="AM33" s="21">
        <f t="shared" si="3"/>
        <v>385089.63</v>
      </c>
      <c r="AN33" s="15">
        <f t="shared" si="4"/>
        <v>1212879.7</v>
      </c>
      <c r="AO33" s="16">
        <f t="shared" si="5"/>
        <v>1134409.07</v>
      </c>
      <c r="AP33" s="26">
        <f t="shared" si="6"/>
        <v>78470.629999999888</v>
      </c>
    </row>
    <row r="34" spans="1:42" x14ac:dyDescent="0.2">
      <c r="A34" t="s">
        <v>541</v>
      </c>
      <c r="B34" t="s">
        <v>542</v>
      </c>
      <c r="C34" s="72">
        <v>4332</v>
      </c>
      <c r="D34" s="58" t="s">
        <v>1294</v>
      </c>
      <c r="E34" s="251" t="s">
        <v>1526</v>
      </c>
      <c r="F34" s="244">
        <v>100686.98</v>
      </c>
      <c r="G34" s="244">
        <v>0</v>
      </c>
      <c r="H34" s="244">
        <v>124659.81</v>
      </c>
      <c r="I34" s="244"/>
      <c r="J34" s="251">
        <v>2180948.91</v>
      </c>
      <c r="K34" s="251">
        <v>104368.75</v>
      </c>
      <c r="L34" s="251"/>
      <c r="O34" s="245">
        <v>305</v>
      </c>
      <c r="Q34" s="245"/>
      <c r="R34" s="251"/>
      <c r="S34" s="251"/>
      <c r="T34" s="251">
        <v>541704.46</v>
      </c>
      <c r="U34" s="251">
        <v>2109112.34</v>
      </c>
      <c r="V34" s="40"/>
      <c r="W34" s="40"/>
      <c r="X34" s="40">
        <v>398076.53</v>
      </c>
      <c r="Y34" s="40"/>
      <c r="Z34" s="40"/>
      <c r="AA34" s="40">
        <v>441120</v>
      </c>
      <c r="AB34" s="40">
        <v>96300</v>
      </c>
      <c r="AC34" s="246">
        <v>691301</v>
      </c>
      <c r="AD34" s="246">
        <v>5982</v>
      </c>
      <c r="AE34" s="246"/>
      <c r="AF34" s="246">
        <v>253405.62</v>
      </c>
      <c r="AG34" s="246">
        <v>112132.26</v>
      </c>
      <c r="AH34" s="246"/>
      <c r="AI34" s="246"/>
      <c r="AJ34" s="246">
        <v>3000</v>
      </c>
      <c r="AK34" s="77">
        <f t="shared" si="1"/>
        <v>225346.78999999998</v>
      </c>
      <c r="AL34" s="31">
        <f t="shared" si="2"/>
        <v>305</v>
      </c>
      <c r="AM34" s="21">
        <f t="shared" si="3"/>
        <v>225041.78999999998</v>
      </c>
      <c r="AN34" s="15">
        <f t="shared" si="4"/>
        <v>935496.53</v>
      </c>
      <c r="AO34" s="16">
        <f t="shared" si="5"/>
        <v>1065820.8799999999</v>
      </c>
      <c r="AP34" s="26">
        <f t="shared" si="6"/>
        <v>-130324.34999999986</v>
      </c>
    </row>
    <row r="35" spans="1:42" x14ac:dyDescent="0.2">
      <c r="A35" t="s">
        <v>541</v>
      </c>
      <c r="B35" t="s">
        <v>542</v>
      </c>
      <c r="C35" s="72">
        <v>2103</v>
      </c>
      <c r="D35" s="58" t="s">
        <v>1295</v>
      </c>
      <c r="E35" s="251" t="s">
        <v>1527</v>
      </c>
      <c r="F35" s="244">
        <v>214034.68</v>
      </c>
      <c r="G35" s="244">
        <v>2500</v>
      </c>
      <c r="H35" s="244">
        <v>46365.34</v>
      </c>
      <c r="I35" s="244"/>
      <c r="J35" s="251">
        <v>2190555.64</v>
      </c>
      <c r="K35" s="251">
        <v>264552.8</v>
      </c>
      <c r="L35" s="251"/>
      <c r="Q35" s="245">
        <v>29966.93</v>
      </c>
      <c r="R35" s="251"/>
      <c r="S35" s="251"/>
      <c r="T35" s="251">
        <v>783827.26</v>
      </c>
      <c r="U35" s="251">
        <v>2003005.18</v>
      </c>
      <c r="V35" s="40"/>
      <c r="W35" s="40"/>
      <c r="X35" s="40">
        <v>332038.75</v>
      </c>
      <c r="Y35" s="40"/>
      <c r="Z35" s="40">
        <v>991.16</v>
      </c>
      <c r="AA35" s="40"/>
      <c r="AB35" s="40">
        <v>150000</v>
      </c>
      <c r="AC35" s="246">
        <v>142940</v>
      </c>
      <c r="AD35" s="246"/>
      <c r="AE35" s="246">
        <v>2520</v>
      </c>
      <c r="AF35" s="246">
        <v>314970.51</v>
      </c>
      <c r="AG35" s="246">
        <v>95821.31</v>
      </c>
      <c r="AH35" s="246"/>
      <c r="AI35" s="246"/>
      <c r="AJ35" s="246"/>
      <c r="AK35" s="77">
        <f t="shared" si="1"/>
        <v>262900.02</v>
      </c>
      <c r="AL35" s="31">
        <f t="shared" si="2"/>
        <v>29966.93</v>
      </c>
      <c r="AM35" s="21">
        <f t="shared" si="3"/>
        <v>232933.09000000003</v>
      </c>
      <c r="AN35" s="15">
        <f t="shared" si="4"/>
        <v>483029.91</v>
      </c>
      <c r="AO35" s="16">
        <f t="shared" si="5"/>
        <v>556251.82000000007</v>
      </c>
      <c r="AP35" s="26">
        <f t="shared" si="6"/>
        <v>-73221.910000000091</v>
      </c>
    </row>
    <row r="36" spans="1:42" x14ac:dyDescent="0.2">
      <c r="A36" t="s">
        <v>541</v>
      </c>
      <c r="B36" t="s">
        <v>542</v>
      </c>
      <c r="C36" s="72">
        <v>2710</v>
      </c>
      <c r="D36" s="58" t="s">
        <v>1296</v>
      </c>
      <c r="E36" s="253" t="s">
        <v>1528</v>
      </c>
      <c r="F36" s="244">
        <v>220849.69</v>
      </c>
      <c r="G36" s="244">
        <v>0</v>
      </c>
      <c r="H36" s="244">
        <v>10607.42</v>
      </c>
      <c r="I36" s="244"/>
      <c r="J36" s="251">
        <v>1264782.2</v>
      </c>
      <c r="K36" s="251">
        <v>132006.76</v>
      </c>
      <c r="L36" s="251"/>
      <c r="Q36" s="245">
        <v>0</v>
      </c>
      <c r="R36" s="251"/>
      <c r="S36" s="251"/>
      <c r="T36" s="251">
        <v>-421262.16</v>
      </c>
      <c r="U36" s="251">
        <v>2067007.72</v>
      </c>
      <c r="V36" s="40"/>
      <c r="W36" s="40"/>
      <c r="X36" s="40">
        <v>401105.61</v>
      </c>
      <c r="Y36" s="40"/>
      <c r="Z36" s="40">
        <v>362.56</v>
      </c>
      <c r="AA36" s="40"/>
      <c r="AB36" s="40"/>
      <c r="AC36" s="246">
        <v>103480</v>
      </c>
      <c r="AD36" s="246"/>
      <c r="AE36" s="246">
        <v>17644</v>
      </c>
      <c r="AF36" s="246">
        <v>239353.48</v>
      </c>
      <c r="AG36" s="246">
        <v>55992.18</v>
      </c>
      <c r="AH36" s="246"/>
      <c r="AI36" s="246"/>
      <c r="AJ36" s="246"/>
      <c r="AK36" s="77">
        <f t="shared" ref="AK36:AK67" si="7">SUM(F36:I36)</f>
        <v>231457.11000000002</v>
      </c>
      <c r="AL36" s="31">
        <f t="shared" si="2"/>
        <v>0</v>
      </c>
      <c r="AM36" s="21">
        <f t="shared" si="3"/>
        <v>231457.11000000002</v>
      </c>
      <c r="AN36" s="15">
        <f t="shared" si="4"/>
        <v>401468.17</v>
      </c>
      <c r="AO36" s="16">
        <f t="shared" si="5"/>
        <v>416469.66</v>
      </c>
      <c r="AP36" s="26">
        <f t="shared" si="6"/>
        <v>-15001.489999999991</v>
      </c>
    </row>
    <row r="37" spans="1:42" x14ac:dyDescent="0.2">
      <c r="A37" t="s">
        <v>541</v>
      </c>
      <c r="B37" t="s">
        <v>542</v>
      </c>
      <c r="C37" s="72">
        <v>2476</v>
      </c>
      <c r="D37" s="58" t="s">
        <v>1297</v>
      </c>
      <c r="E37" s="251" t="s">
        <v>1529</v>
      </c>
      <c r="F37" s="244">
        <v>108784.24</v>
      </c>
      <c r="G37" s="244">
        <v>0</v>
      </c>
      <c r="H37" s="244">
        <v>147209.18</v>
      </c>
      <c r="I37" s="244"/>
      <c r="J37" s="251">
        <v>550048.94999999995</v>
      </c>
      <c r="K37" s="251">
        <v>915070.57</v>
      </c>
      <c r="L37" s="251"/>
      <c r="Q37" s="245"/>
      <c r="R37" s="251"/>
      <c r="S37" s="251"/>
      <c r="T37" s="251">
        <v>-1052658.8400000001</v>
      </c>
      <c r="U37" s="251">
        <v>2721924.84</v>
      </c>
      <c r="V37" s="40"/>
      <c r="W37" s="40"/>
      <c r="X37" s="40">
        <v>561200.55000000005</v>
      </c>
      <c r="Y37" s="40"/>
      <c r="Z37" s="40"/>
      <c r="AA37" s="40">
        <v>451988</v>
      </c>
      <c r="AB37" s="40">
        <v>66240</v>
      </c>
      <c r="AC37" s="246">
        <v>697330</v>
      </c>
      <c r="AD37" s="246"/>
      <c r="AE37" s="246">
        <v>12112</v>
      </c>
      <c r="AF37" s="246">
        <v>246943.61</v>
      </c>
      <c r="AG37" s="246">
        <v>88343</v>
      </c>
      <c r="AH37" s="246"/>
      <c r="AI37" s="246"/>
      <c r="AJ37" s="246"/>
      <c r="AK37" s="77">
        <f t="shared" si="7"/>
        <v>255993.41999999998</v>
      </c>
      <c r="AL37" s="31">
        <f t="shared" si="2"/>
        <v>0</v>
      </c>
      <c r="AM37" s="21">
        <f t="shared" si="3"/>
        <v>255993.41999999998</v>
      </c>
      <c r="AN37" s="15">
        <f t="shared" si="4"/>
        <v>1079428.55</v>
      </c>
      <c r="AO37" s="16">
        <f t="shared" si="5"/>
        <v>1044728.61</v>
      </c>
      <c r="AP37" s="26">
        <f t="shared" si="6"/>
        <v>34699.940000000061</v>
      </c>
    </row>
    <row r="38" spans="1:42" x14ac:dyDescent="0.2">
      <c r="A38" t="s">
        <v>545</v>
      </c>
      <c r="B38" t="s">
        <v>546</v>
      </c>
      <c r="C38" s="72">
        <v>3590</v>
      </c>
      <c r="D38" s="58" t="s">
        <v>1298</v>
      </c>
      <c r="E38" s="251" t="s">
        <v>1530</v>
      </c>
      <c r="F38" s="244">
        <v>230147.92</v>
      </c>
      <c r="G38" s="244">
        <v>0</v>
      </c>
      <c r="H38" s="244">
        <v>78967.11</v>
      </c>
      <c r="I38" s="244"/>
      <c r="J38" s="251">
        <v>3</v>
      </c>
      <c r="K38" s="251">
        <v>-64562.54</v>
      </c>
      <c r="L38" s="251"/>
      <c r="O38" s="245">
        <v>1200</v>
      </c>
      <c r="Q38" s="245">
        <v>95.86</v>
      </c>
      <c r="R38" s="251"/>
      <c r="S38" s="251"/>
      <c r="T38" s="251">
        <v>79693</v>
      </c>
      <c r="U38" s="251">
        <v>1153430.04</v>
      </c>
      <c r="V38" s="40"/>
      <c r="W38" s="40"/>
      <c r="X38" s="40">
        <v>381764.42</v>
      </c>
      <c r="Y38" s="40"/>
      <c r="Z38" s="40">
        <v>462.66</v>
      </c>
      <c r="AA38" s="40">
        <v>547000</v>
      </c>
      <c r="AB38" s="40"/>
      <c r="AC38" s="246">
        <v>656702</v>
      </c>
      <c r="AD38" s="246"/>
      <c r="AE38" s="246">
        <v>6880</v>
      </c>
      <c r="AF38" s="246">
        <v>171233.99</v>
      </c>
      <c r="AG38" s="246">
        <v>43630.77</v>
      </c>
      <c r="AH38" s="246"/>
      <c r="AI38" s="246"/>
      <c r="AJ38" s="246"/>
      <c r="AK38" s="77">
        <f t="shared" si="7"/>
        <v>309115.03000000003</v>
      </c>
      <c r="AL38" s="31">
        <f t="shared" si="2"/>
        <v>1295.8599999999999</v>
      </c>
      <c r="AM38" s="21">
        <f t="shared" si="3"/>
        <v>307819.17000000004</v>
      </c>
      <c r="AN38" s="15">
        <f t="shared" si="4"/>
        <v>929227.08</v>
      </c>
      <c r="AO38" s="16">
        <f t="shared" si="5"/>
        <v>878446.76</v>
      </c>
      <c r="AP38" s="26">
        <f t="shared" si="6"/>
        <v>50780.319999999949</v>
      </c>
    </row>
    <row r="39" spans="1:42" x14ac:dyDescent="0.2">
      <c r="A39" t="s">
        <v>545</v>
      </c>
      <c r="B39" t="s">
        <v>546</v>
      </c>
      <c r="C39" s="72">
        <v>4275</v>
      </c>
      <c r="D39" s="58" t="s">
        <v>1299</v>
      </c>
      <c r="E39" s="251" t="s">
        <v>1531</v>
      </c>
      <c r="F39" s="244">
        <v>381993.37</v>
      </c>
      <c r="G39" s="244">
        <v>0</v>
      </c>
      <c r="H39" s="244">
        <v>177207.79</v>
      </c>
      <c r="I39" s="244"/>
      <c r="J39" s="251">
        <v>-410504.11</v>
      </c>
      <c r="K39" s="251">
        <v>102442.51</v>
      </c>
      <c r="L39" s="251"/>
      <c r="O39" s="245">
        <v>260325</v>
      </c>
      <c r="Q39" s="245">
        <v>189.65</v>
      </c>
      <c r="R39" s="251"/>
      <c r="S39" s="251">
        <v>-2304521.69</v>
      </c>
      <c r="T39" s="251">
        <v>-291259</v>
      </c>
      <c r="U39" s="251">
        <v>2737074.7</v>
      </c>
      <c r="V39" s="40"/>
      <c r="W39" s="40"/>
      <c r="X39" s="40">
        <v>417705.1</v>
      </c>
      <c r="Y39" s="40">
        <v>73540</v>
      </c>
      <c r="Z39" s="40">
        <v>550.54999999999995</v>
      </c>
      <c r="AA39" s="40">
        <v>525360</v>
      </c>
      <c r="AB39" s="40"/>
      <c r="AC39" s="246">
        <v>582360</v>
      </c>
      <c r="AD39" s="246"/>
      <c r="AE39" s="246">
        <v>6880</v>
      </c>
      <c r="AF39" s="246">
        <v>195058.29</v>
      </c>
      <c r="AG39" s="246">
        <v>65937.88</v>
      </c>
      <c r="AH39" s="246"/>
      <c r="AI39" s="246"/>
      <c r="AJ39" s="246"/>
      <c r="AK39" s="77">
        <f t="shared" si="7"/>
        <v>559201.16</v>
      </c>
      <c r="AL39" s="31">
        <f t="shared" si="2"/>
        <v>260514.65</v>
      </c>
      <c r="AM39" s="21">
        <f t="shared" si="3"/>
        <v>298686.51</v>
      </c>
      <c r="AN39" s="15">
        <f t="shared" si="4"/>
        <v>1017155.6499999999</v>
      </c>
      <c r="AO39" s="16">
        <f t="shared" si="5"/>
        <v>850236.17</v>
      </c>
      <c r="AP39" s="26">
        <f t="shared" si="6"/>
        <v>166919.47999999986</v>
      </c>
    </row>
    <row r="40" spans="1:42" x14ac:dyDescent="0.2">
      <c r="A40" t="s">
        <v>545</v>
      </c>
      <c r="B40" t="s">
        <v>546</v>
      </c>
      <c r="C40" s="72">
        <v>1050</v>
      </c>
      <c r="D40" s="58" t="s">
        <v>1300</v>
      </c>
      <c r="E40" s="251" t="s">
        <v>1532</v>
      </c>
      <c r="F40" s="244">
        <v>534249.89</v>
      </c>
      <c r="G40" s="244">
        <v>0</v>
      </c>
      <c r="H40" s="244">
        <v>131079.60999999999</v>
      </c>
      <c r="I40" s="244"/>
      <c r="J40" s="251">
        <v>152832.26999999999</v>
      </c>
      <c r="K40" s="251">
        <v>126546.9</v>
      </c>
      <c r="L40" s="251"/>
      <c r="O40" s="245">
        <v>6300</v>
      </c>
      <c r="Q40" s="245"/>
      <c r="R40" s="251"/>
      <c r="S40" s="251"/>
      <c r="T40" s="251">
        <v>24543</v>
      </c>
      <c r="U40" s="251">
        <v>1656318.18</v>
      </c>
      <c r="V40" s="40"/>
      <c r="W40" s="40"/>
      <c r="X40" s="40">
        <v>261654.17</v>
      </c>
      <c r="Y40" s="40">
        <v>82500</v>
      </c>
      <c r="Z40" s="40">
        <v>1017.72</v>
      </c>
      <c r="AA40" s="40">
        <v>631440</v>
      </c>
      <c r="AB40" s="40"/>
      <c r="AC40" s="246">
        <v>688482</v>
      </c>
      <c r="AD40" s="246"/>
      <c r="AE40" s="246">
        <v>7840</v>
      </c>
      <c r="AF40" s="246">
        <v>169767.85</v>
      </c>
      <c r="AG40" s="246">
        <v>66565.67</v>
      </c>
      <c r="AH40" s="246"/>
      <c r="AI40" s="246"/>
      <c r="AJ40" s="246"/>
      <c r="AK40" s="77">
        <f t="shared" si="7"/>
        <v>665329.5</v>
      </c>
      <c r="AL40" s="31">
        <f t="shared" si="2"/>
        <v>6300</v>
      </c>
      <c r="AM40" s="21">
        <f t="shared" si="3"/>
        <v>659029.5</v>
      </c>
      <c r="AN40" s="15">
        <f t="shared" si="4"/>
        <v>976611.89</v>
      </c>
      <c r="AO40" s="16">
        <f t="shared" si="5"/>
        <v>932655.52</v>
      </c>
      <c r="AP40" s="26">
        <f t="shared" si="6"/>
        <v>43956.369999999995</v>
      </c>
    </row>
    <row r="41" spans="1:42" x14ac:dyDescent="0.2">
      <c r="A41" t="s">
        <v>545</v>
      </c>
      <c r="B41" t="s">
        <v>546</v>
      </c>
      <c r="C41" s="72">
        <v>2081</v>
      </c>
      <c r="D41" s="58" t="s">
        <v>1301</v>
      </c>
      <c r="E41" s="251" t="s">
        <v>1533</v>
      </c>
      <c r="F41" s="244">
        <v>74397.48</v>
      </c>
      <c r="G41" s="244">
        <v>0</v>
      </c>
      <c r="H41" s="244">
        <v>79361.56</v>
      </c>
      <c r="I41" s="244"/>
      <c r="J41" s="251">
        <v>100492.22</v>
      </c>
      <c r="K41" s="251">
        <v>-45109.89</v>
      </c>
      <c r="L41" s="251"/>
      <c r="O41" s="245">
        <v>577325</v>
      </c>
      <c r="Q41" s="245">
        <v>166.35</v>
      </c>
      <c r="R41" s="251"/>
      <c r="S41" s="251"/>
      <c r="T41" s="251">
        <v>3744.1</v>
      </c>
      <c r="U41" s="251">
        <v>1118559.83</v>
      </c>
      <c r="V41" s="40"/>
      <c r="W41" s="40"/>
      <c r="X41" s="40">
        <v>330342.61</v>
      </c>
      <c r="Y41" s="40">
        <v>25000</v>
      </c>
      <c r="Z41" s="40">
        <v>168.73</v>
      </c>
      <c r="AA41" s="40">
        <v>542230</v>
      </c>
      <c r="AB41" s="40"/>
      <c r="AC41" s="246">
        <v>639831</v>
      </c>
      <c r="AD41" s="246"/>
      <c r="AE41" s="246"/>
      <c r="AF41" s="246">
        <v>188102.41</v>
      </c>
      <c r="AG41" s="246">
        <v>60444.07</v>
      </c>
      <c r="AH41" s="246"/>
      <c r="AI41" s="246"/>
      <c r="AJ41" s="246"/>
      <c r="AK41" s="77">
        <f t="shared" si="7"/>
        <v>153759.03999999998</v>
      </c>
      <c r="AL41" s="31">
        <f t="shared" si="2"/>
        <v>577491.35</v>
      </c>
      <c r="AM41" s="21">
        <f t="shared" si="3"/>
        <v>-423732.31</v>
      </c>
      <c r="AN41" s="15">
        <f t="shared" si="4"/>
        <v>897741.34</v>
      </c>
      <c r="AO41" s="16">
        <f t="shared" si="5"/>
        <v>888377.48</v>
      </c>
      <c r="AP41" s="26">
        <f t="shared" si="6"/>
        <v>9363.859999999986</v>
      </c>
    </row>
    <row r="42" spans="1:42" x14ac:dyDescent="0.2">
      <c r="A42" t="s">
        <v>545</v>
      </c>
      <c r="B42" t="s">
        <v>546</v>
      </c>
      <c r="C42" s="72">
        <v>2563</v>
      </c>
      <c r="D42" s="58" t="s">
        <v>1302</v>
      </c>
      <c r="E42" s="251" t="s">
        <v>1534</v>
      </c>
      <c r="F42" s="244">
        <v>128535.81</v>
      </c>
      <c r="G42" s="244">
        <v>0</v>
      </c>
      <c r="H42" s="244">
        <v>830635.84</v>
      </c>
      <c r="I42" s="244"/>
      <c r="J42" s="251">
        <v>-707913.49</v>
      </c>
      <c r="K42" s="251">
        <v>-121820.8</v>
      </c>
      <c r="L42" s="251"/>
      <c r="N42" s="245">
        <v>150000</v>
      </c>
      <c r="O42" s="245">
        <v>41920</v>
      </c>
      <c r="Q42" s="245"/>
      <c r="R42" s="251"/>
      <c r="S42" s="251"/>
      <c r="T42" s="251"/>
      <c r="U42" s="251">
        <v>1381244.13</v>
      </c>
      <c r="V42" s="40"/>
      <c r="W42" s="40"/>
      <c r="X42" s="40">
        <v>397598.06</v>
      </c>
      <c r="Y42" s="40">
        <v>110000</v>
      </c>
      <c r="Z42" s="40">
        <v>406.11</v>
      </c>
      <c r="AA42" s="40">
        <v>722080</v>
      </c>
      <c r="AB42" s="40"/>
      <c r="AC42" s="246">
        <v>834460</v>
      </c>
      <c r="AD42" s="246"/>
      <c r="AE42" s="246"/>
      <c r="AF42" s="246">
        <v>163582.54999999999</v>
      </c>
      <c r="AG42" s="246">
        <v>85035.43</v>
      </c>
      <c r="AH42" s="246"/>
      <c r="AI42" s="246"/>
      <c r="AJ42" s="246"/>
      <c r="AK42" s="77">
        <f t="shared" si="7"/>
        <v>959171.64999999991</v>
      </c>
      <c r="AL42" s="31">
        <f t="shared" si="2"/>
        <v>191920</v>
      </c>
      <c r="AM42" s="21">
        <f t="shared" si="3"/>
        <v>767251.64999999991</v>
      </c>
      <c r="AN42" s="15">
        <f t="shared" si="4"/>
        <v>1230084.17</v>
      </c>
      <c r="AO42" s="16">
        <f t="shared" si="5"/>
        <v>1083077.98</v>
      </c>
      <c r="AP42" s="26">
        <f t="shared" si="6"/>
        <v>147006.18999999994</v>
      </c>
    </row>
    <row r="43" spans="1:42" x14ac:dyDescent="0.2">
      <c r="A43" t="s">
        <v>545</v>
      </c>
      <c r="B43" t="s">
        <v>546</v>
      </c>
      <c r="C43" s="72">
        <v>2302</v>
      </c>
      <c r="D43" s="58" t="s">
        <v>1303</v>
      </c>
      <c r="E43" s="251" t="s">
        <v>1535</v>
      </c>
      <c r="F43" s="244">
        <v>192405.53</v>
      </c>
      <c r="G43" s="244">
        <v>0</v>
      </c>
      <c r="H43" s="244">
        <v>900310.45</v>
      </c>
      <c r="I43" s="244"/>
      <c r="J43" s="251">
        <v>224704.96</v>
      </c>
      <c r="K43" s="251">
        <v>-121985.38</v>
      </c>
      <c r="L43" s="251"/>
      <c r="O43" s="245">
        <v>144138</v>
      </c>
      <c r="Q43" s="245">
        <v>400</v>
      </c>
      <c r="R43" s="251"/>
      <c r="S43" s="251"/>
      <c r="T43" s="251"/>
      <c r="U43" s="251">
        <v>1240631.49</v>
      </c>
      <c r="V43" s="40"/>
      <c r="W43" s="40"/>
      <c r="X43" s="40">
        <v>384247.69</v>
      </c>
      <c r="Y43" s="40">
        <v>10863.88</v>
      </c>
      <c r="Z43" s="40">
        <v>400.87</v>
      </c>
      <c r="AA43" s="40">
        <v>735540</v>
      </c>
      <c r="AB43" s="40"/>
      <c r="AC43" s="246">
        <v>867170</v>
      </c>
      <c r="AD43" s="246"/>
      <c r="AE43" s="246">
        <v>1280</v>
      </c>
      <c r="AF43" s="246">
        <v>148964.47</v>
      </c>
      <c r="AG43" s="246">
        <v>113837.92</v>
      </c>
      <c r="AH43" s="246"/>
      <c r="AI43" s="246"/>
      <c r="AJ43" s="246"/>
      <c r="AK43" s="77">
        <f t="shared" si="7"/>
        <v>1092715.98</v>
      </c>
      <c r="AL43" s="31">
        <f t="shared" si="2"/>
        <v>144538</v>
      </c>
      <c r="AM43" s="21">
        <f t="shared" si="3"/>
        <v>948177.98</v>
      </c>
      <c r="AN43" s="15">
        <f t="shared" si="4"/>
        <v>1131052.44</v>
      </c>
      <c r="AO43" s="16">
        <f t="shared" si="5"/>
        <v>1131252.3899999999</v>
      </c>
      <c r="AP43" s="26">
        <f t="shared" si="6"/>
        <v>-199.94999999995343</v>
      </c>
    </row>
    <row r="44" spans="1:42" x14ac:dyDescent="0.2">
      <c r="A44" t="s">
        <v>545</v>
      </c>
      <c r="B44" t="s">
        <v>546</v>
      </c>
      <c r="C44" s="72">
        <v>2003</v>
      </c>
      <c r="D44" s="58" t="s">
        <v>1304</v>
      </c>
      <c r="E44" s="251" t="s">
        <v>1536</v>
      </c>
      <c r="F44" s="244">
        <v>297235.53000000003</v>
      </c>
      <c r="G44" s="244">
        <v>100000</v>
      </c>
      <c r="H44" s="244">
        <v>512766</v>
      </c>
      <c r="I44" s="244"/>
      <c r="J44" s="251">
        <v>27381.919999999998</v>
      </c>
      <c r="K44" s="251">
        <v>103247.64</v>
      </c>
      <c r="L44" s="251"/>
      <c r="N44" s="245">
        <v>100000</v>
      </c>
      <c r="O44" s="245">
        <v>325000</v>
      </c>
      <c r="Q44" s="245"/>
      <c r="R44" s="251"/>
      <c r="S44" s="251"/>
      <c r="T44" s="251">
        <v>-740413.1</v>
      </c>
      <c r="U44" s="251">
        <v>2770050.54</v>
      </c>
      <c r="V44" s="40"/>
      <c r="W44" s="40"/>
      <c r="X44" s="40">
        <v>318977.07</v>
      </c>
      <c r="Y44" s="40">
        <v>40000</v>
      </c>
      <c r="Z44" s="40">
        <v>555.94000000000005</v>
      </c>
      <c r="AA44" s="40">
        <v>6880</v>
      </c>
      <c r="AB44" s="40"/>
      <c r="AC44" s="246">
        <v>99360</v>
      </c>
      <c r="AD44" s="246"/>
      <c r="AE44" s="246"/>
      <c r="AF44" s="246">
        <v>146221.71</v>
      </c>
      <c r="AG44" s="246">
        <v>20225.060000000001</v>
      </c>
      <c r="AH44" s="246"/>
      <c r="AI44" s="246"/>
      <c r="AJ44" s="246"/>
      <c r="AK44" s="77">
        <f t="shared" si="7"/>
        <v>910001.53</v>
      </c>
      <c r="AL44" s="31">
        <f t="shared" si="2"/>
        <v>425000</v>
      </c>
      <c r="AM44" s="21">
        <f t="shared" si="3"/>
        <v>485001.53</v>
      </c>
      <c r="AN44" s="15">
        <f t="shared" si="4"/>
        <v>366413.01</v>
      </c>
      <c r="AO44" s="16">
        <f t="shared" si="5"/>
        <v>265806.77</v>
      </c>
      <c r="AP44" s="26">
        <f t="shared" si="6"/>
        <v>100606.23999999999</v>
      </c>
    </row>
    <row r="45" spans="1:42" x14ac:dyDescent="0.2">
      <c r="A45" t="s">
        <v>545</v>
      </c>
      <c r="B45" t="s">
        <v>546</v>
      </c>
      <c r="C45" s="72">
        <v>2921</v>
      </c>
      <c r="D45" s="58" t="s">
        <v>1305</v>
      </c>
      <c r="E45" s="251" t="s">
        <v>1537</v>
      </c>
      <c r="F45" s="244">
        <v>453413.86</v>
      </c>
      <c r="G45" s="244">
        <v>0</v>
      </c>
      <c r="H45" s="244">
        <v>71121.61</v>
      </c>
      <c r="I45" s="244"/>
      <c r="J45" s="251">
        <v>45097.31</v>
      </c>
      <c r="K45" s="251">
        <v>195302.56</v>
      </c>
      <c r="L45" s="251"/>
      <c r="O45" s="245">
        <v>8540</v>
      </c>
      <c r="Q45" s="245">
        <v>648.36</v>
      </c>
      <c r="R45" s="251"/>
      <c r="S45" s="251">
        <v>16660.38</v>
      </c>
      <c r="T45" s="251">
        <v>132878.26999999999</v>
      </c>
      <c r="U45" s="251">
        <v>2356118.79</v>
      </c>
      <c r="V45" s="40"/>
      <c r="W45" s="40"/>
      <c r="X45" s="40">
        <v>360495.47</v>
      </c>
      <c r="Y45" s="40">
        <v>118400</v>
      </c>
      <c r="Z45" s="40">
        <v>1691.12</v>
      </c>
      <c r="AA45" s="40">
        <v>761220</v>
      </c>
      <c r="AB45" s="40"/>
      <c r="AC45" s="246">
        <v>820380</v>
      </c>
      <c r="AD45" s="246"/>
      <c r="AE45" s="246">
        <v>16910</v>
      </c>
      <c r="AF45" s="246">
        <v>163493.88</v>
      </c>
      <c r="AG45" s="246">
        <v>15565.53</v>
      </c>
      <c r="AH45" s="246"/>
      <c r="AI45" s="246"/>
      <c r="AJ45" s="246"/>
      <c r="AK45" s="77">
        <f t="shared" si="7"/>
        <v>524535.47</v>
      </c>
      <c r="AL45" s="31">
        <f t="shared" si="2"/>
        <v>9188.36</v>
      </c>
      <c r="AM45" s="21">
        <f t="shared" si="3"/>
        <v>515347.11</v>
      </c>
      <c r="AN45" s="15">
        <f t="shared" si="4"/>
        <v>1241806.5899999999</v>
      </c>
      <c r="AO45" s="16">
        <f t="shared" si="5"/>
        <v>1016349.41</v>
      </c>
      <c r="AP45" s="26">
        <f t="shared" si="6"/>
        <v>225457.17999999982</v>
      </c>
    </row>
    <row r="46" spans="1:42" x14ac:dyDescent="0.2">
      <c r="A46" t="s">
        <v>545</v>
      </c>
      <c r="B46" t="s">
        <v>546</v>
      </c>
      <c r="C46" s="72">
        <v>2021</v>
      </c>
      <c r="D46" s="58" t="s">
        <v>1306</v>
      </c>
      <c r="E46" s="253" t="s">
        <v>1538</v>
      </c>
      <c r="F46" s="244">
        <v>198181.83</v>
      </c>
      <c r="G46" s="244">
        <v>0</v>
      </c>
      <c r="H46" s="244">
        <v>153553.49</v>
      </c>
      <c r="I46" s="244"/>
      <c r="J46" s="251">
        <v>168760.53</v>
      </c>
      <c r="K46" s="251">
        <v>216741.65</v>
      </c>
      <c r="L46" s="251"/>
      <c r="O46" s="245">
        <v>52850</v>
      </c>
      <c r="P46" s="245">
        <v>2759</v>
      </c>
      <c r="Q46" s="245">
        <v>596.6</v>
      </c>
      <c r="R46" s="251"/>
      <c r="S46" s="251">
        <v>-341908.85</v>
      </c>
      <c r="T46" s="251">
        <v>105525.12</v>
      </c>
      <c r="U46" s="251">
        <v>1990390.15</v>
      </c>
      <c r="V46" s="40"/>
      <c r="W46" s="40"/>
      <c r="X46" s="40">
        <v>348303.03</v>
      </c>
      <c r="Y46" s="40">
        <v>65200</v>
      </c>
      <c r="Z46" s="40">
        <v>322.95</v>
      </c>
      <c r="AA46" s="40">
        <v>351840</v>
      </c>
      <c r="AB46" s="40"/>
      <c r="AC46" s="246">
        <v>409060</v>
      </c>
      <c r="AD46" s="246"/>
      <c r="AE46" s="246">
        <v>8004</v>
      </c>
      <c r="AF46" s="246">
        <v>217087.05</v>
      </c>
      <c r="AG46" s="246">
        <v>70510.710000000006</v>
      </c>
      <c r="AH46" s="246"/>
      <c r="AI46" s="246"/>
      <c r="AJ46" s="246"/>
      <c r="AK46" s="77">
        <f t="shared" si="7"/>
        <v>351735.31999999995</v>
      </c>
      <c r="AL46" s="31">
        <f t="shared" si="2"/>
        <v>56205.599999999999</v>
      </c>
      <c r="AM46" s="21">
        <f t="shared" si="3"/>
        <v>295529.71999999997</v>
      </c>
      <c r="AN46" s="15">
        <f t="shared" si="4"/>
        <v>765665.98</v>
      </c>
      <c r="AO46" s="16">
        <f t="shared" si="5"/>
        <v>704661.76</v>
      </c>
      <c r="AP46" s="26">
        <f t="shared" si="6"/>
        <v>61004.219999999972</v>
      </c>
    </row>
    <row r="47" spans="1:42" x14ac:dyDescent="0.2">
      <c r="A47" t="s">
        <v>545</v>
      </c>
      <c r="B47" t="s">
        <v>546</v>
      </c>
      <c r="C47" s="72">
        <v>1750</v>
      </c>
      <c r="D47" s="58" t="s">
        <v>1307</v>
      </c>
      <c r="E47" s="252" t="s">
        <v>1539</v>
      </c>
      <c r="F47" s="244">
        <v>277015.76</v>
      </c>
      <c r="G47" s="244">
        <v>0</v>
      </c>
      <c r="H47" s="244">
        <v>37876.379999999997</v>
      </c>
      <c r="I47" s="244"/>
      <c r="J47" s="251">
        <v>275449.49</v>
      </c>
      <c r="K47" s="251">
        <v>2199.2800000000002</v>
      </c>
      <c r="L47" s="251"/>
      <c r="N47" s="245">
        <v>100000</v>
      </c>
      <c r="O47" s="245">
        <v>49620</v>
      </c>
      <c r="Q47" s="245">
        <v>113.26</v>
      </c>
      <c r="R47" s="251"/>
      <c r="S47" s="251"/>
      <c r="T47" s="251"/>
      <c r="U47" s="251">
        <v>498635.02</v>
      </c>
      <c r="V47" s="40"/>
      <c r="W47" s="40"/>
      <c r="X47" s="40">
        <v>331415.38</v>
      </c>
      <c r="Y47" s="40">
        <v>46250</v>
      </c>
      <c r="Z47" s="40">
        <v>397.71</v>
      </c>
      <c r="AA47" s="40">
        <v>449600</v>
      </c>
      <c r="AB47" s="40"/>
      <c r="AC47" s="246">
        <v>499010</v>
      </c>
      <c r="AD47" s="246"/>
      <c r="AE47" s="246"/>
      <c r="AF47" s="246">
        <v>118091.44</v>
      </c>
      <c r="AG47" s="246">
        <v>21977.14</v>
      </c>
      <c r="AH47" s="246"/>
      <c r="AI47" s="246"/>
      <c r="AJ47" s="246"/>
      <c r="AK47" s="77">
        <f t="shared" si="7"/>
        <v>314892.14</v>
      </c>
      <c r="AL47" s="31">
        <f t="shared" si="2"/>
        <v>149733.26</v>
      </c>
      <c r="AM47" s="21">
        <f t="shared" si="3"/>
        <v>165158.88</v>
      </c>
      <c r="AN47" s="15">
        <f t="shared" si="4"/>
        <v>827663.09000000008</v>
      </c>
      <c r="AO47" s="16">
        <f t="shared" si="5"/>
        <v>639078.57999999996</v>
      </c>
      <c r="AP47" s="26">
        <f t="shared" si="6"/>
        <v>188584.51000000013</v>
      </c>
    </row>
    <row r="48" spans="1:42" x14ac:dyDescent="0.2">
      <c r="A48" t="s">
        <v>545</v>
      </c>
      <c r="B48" t="s">
        <v>546</v>
      </c>
      <c r="C48" s="72">
        <v>1875</v>
      </c>
      <c r="D48" s="58" t="s">
        <v>1308</v>
      </c>
      <c r="E48" s="251" t="s">
        <v>1540</v>
      </c>
      <c r="F48" s="244">
        <v>57648.34</v>
      </c>
      <c r="G48" s="244">
        <v>0</v>
      </c>
      <c r="H48" s="244">
        <v>228896.81</v>
      </c>
      <c r="I48" s="244"/>
      <c r="J48" s="251">
        <v>3</v>
      </c>
      <c r="K48" s="251">
        <v>30653.61</v>
      </c>
      <c r="L48" s="251"/>
      <c r="O48" s="245">
        <v>44562</v>
      </c>
      <c r="Q48" s="245"/>
      <c r="R48" s="251"/>
      <c r="S48" s="251">
        <v>-11452.2</v>
      </c>
      <c r="T48" s="251"/>
      <c r="U48" s="251">
        <v>452082.82</v>
      </c>
      <c r="V48" s="40"/>
      <c r="W48" s="40"/>
      <c r="X48" s="40">
        <v>362877.64</v>
      </c>
      <c r="Y48" s="40"/>
      <c r="Z48" s="40">
        <v>272</v>
      </c>
      <c r="AA48" s="40">
        <v>376540</v>
      </c>
      <c r="AB48" s="40"/>
      <c r="AC48" s="246">
        <v>466840</v>
      </c>
      <c r="AD48" s="246"/>
      <c r="AE48" s="246"/>
      <c r="AF48" s="246">
        <v>246041.77</v>
      </c>
      <c r="AG48" s="246">
        <v>12765.29</v>
      </c>
      <c r="AH48" s="246"/>
      <c r="AI48" s="246"/>
      <c r="AJ48" s="246"/>
      <c r="AK48" s="77">
        <f t="shared" si="7"/>
        <v>286545.15000000002</v>
      </c>
      <c r="AL48" s="31">
        <f t="shared" si="2"/>
        <v>44562</v>
      </c>
      <c r="AM48" s="21">
        <f t="shared" si="3"/>
        <v>241983.15000000002</v>
      </c>
      <c r="AN48" s="15">
        <f t="shared" si="4"/>
        <v>739689.64</v>
      </c>
      <c r="AO48" s="16">
        <f t="shared" si="5"/>
        <v>725647.06</v>
      </c>
      <c r="AP48" s="26">
        <f t="shared" si="6"/>
        <v>14042.579999999958</v>
      </c>
    </row>
    <row r="49" spans="1:42" x14ac:dyDescent="0.2">
      <c r="A49" t="s">
        <v>545</v>
      </c>
      <c r="B49" t="s">
        <v>546</v>
      </c>
      <c r="C49" s="72">
        <v>2733</v>
      </c>
      <c r="D49" s="58" t="s">
        <v>1309</v>
      </c>
      <c r="E49" s="253" t="s">
        <v>1541</v>
      </c>
      <c r="F49" s="244">
        <v>432214.78</v>
      </c>
      <c r="G49" s="244">
        <v>0</v>
      </c>
      <c r="H49" s="244">
        <v>30910.12</v>
      </c>
      <c r="I49" s="244"/>
      <c r="J49" s="251">
        <v>2603927.29</v>
      </c>
      <c r="K49" s="251">
        <v>145777.4</v>
      </c>
      <c r="L49" s="251"/>
      <c r="O49" s="245">
        <v>26780</v>
      </c>
      <c r="Q49" s="245"/>
      <c r="R49" s="251"/>
      <c r="S49" s="251"/>
      <c r="T49" s="251">
        <v>97200</v>
      </c>
      <c r="U49" s="251">
        <v>5378772.1500000004</v>
      </c>
      <c r="V49" s="40"/>
      <c r="W49" s="40"/>
      <c r="X49" s="40">
        <v>383712.39</v>
      </c>
      <c r="Y49" s="40"/>
      <c r="Z49" s="40">
        <v>774.24</v>
      </c>
      <c r="AA49" s="40">
        <v>559590</v>
      </c>
      <c r="AB49" s="40">
        <v>117600</v>
      </c>
      <c r="AC49" s="246">
        <v>732150</v>
      </c>
      <c r="AD49" s="246"/>
      <c r="AE49" s="246">
        <v>6960</v>
      </c>
      <c r="AF49" s="246">
        <v>211808.27</v>
      </c>
      <c r="AG49" s="246">
        <v>107179.05</v>
      </c>
      <c r="AH49" s="246"/>
      <c r="AI49" s="246"/>
      <c r="AJ49" s="246"/>
      <c r="AK49" s="77">
        <f t="shared" si="7"/>
        <v>463124.9</v>
      </c>
      <c r="AL49" s="31">
        <f t="shared" si="2"/>
        <v>26780</v>
      </c>
      <c r="AM49" s="21">
        <f t="shared" si="3"/>
        <v>436344.9</v>
      </c>
      <c r="AN49" s="15">
        <f t="shared" si="4"/>
        <v>1061676.6299999999</v>
      </c>
      <c r="AO49" s="16">
        <f t="shared" si="5"/>
        <v>1058097.32</v>
      </c>
      <c r="AP49" s="26">
        <f t="shared" si="6"/>
        <v>3579.309999999823</v>
      </c>
    </row>
    <row r="50" spans="1:42" x14ac:dyDescent="0.2">
      <c r="A50" t="s">
        <v>545</v>
      </c>
      <c r="B50" t="s">
        <v>546</v>
      </c>
      <c r="C50" s="72">
        <v>2730</v>
      </c>
      <c r="D50" s="58" t="s">
        <v>1310</v>
      </c>
      <c r="E50" s="251" t="s">
        <v>1542</v>
      </c>
      <c r="F50" s="244">
        <v>239717</v>
      </c>
      <c r="G50" s="244">
        <v>0</v>
      </c>
      <c r="H50" s="244">
        <v>722897.84</v>
      </c>
      <c r="I50" s="244"/>
      <c r="J50" s="251">
        <v>-157448.79</v>
      </c>
      <c r="K50" s="251">
        <v>-242472.88</v>
      </c>
      <c r="L50" s="251"/>
      <c r="O50" s="245">
        <v>106840</v>
      </c>
      <c r="Q50" s="245"/>
      <c r="R50" s="251">
        <v>4586</v>
      </c>
      <c r="S50" s="251"/>
      <c r="T50" s="251"/>
      <c r="U50" s="251">
        <v>1780248.13</v>
      </c>
      <c r="V50" s="40"/>
      <c r="W50" s="40"/>
      <c r="X50" s="40">
        <v>391772.03</v>
      </c>
      <c r="Y50" s="40"/>
      <c r="Z50" s="40">
        <v>987.64</v>
      </c>
      <c r="AA50" s="40">
        <v>658620</v>
      </c>
      <c r="AB50" s="40"/>
      <c r="AC50" s="246">
        <v>768840</v>
      </c>
      <c r="AD50" s="246"/>
      <c r="AE50" s="246"/>
      <c r="AF50" s="246">
        <v>169154.79</v>
      </c>
      <c r="AG50" s="246">
        <v>86035.72</v>
      </c>
      <c r="AH50" s="246"/>
      <c r="AI50" s="246"/>
      <c r="AJ50" s="246"/>
      <c r="AK50" s="77">
        <f t="shared" si="7"/>
        <v>962614.84</v>
      </c>
      <c r="AL50" s="31">
        <f t="shared" si="2"/>
        <v>106840</v>
      </c>
      <c r="AM50" s="21">
        <f t="shared" si="3"/>
        <v>855774.84</v>
      </c>
      <c r="AN50" s="15">
        <f t="shared" si="4"/>
        <v>1051379.67</v>
      </c>
      <c r="AO50" s="16">
        <f t="shared" si="5"/>
        <v>1024030.51</v>
      </c>
      <c r="AP50" s="26">
        <f t="shared" si="6"/>
        <v>27349.159999999916</v>
      </c>
    </row>
    <row r="51" spans="1:42" x14ac:dyDescent="0.2">
      <c r="A51" t="s">
        <v>545</v>
      </c>
      <c r="B51" t="s">
        <v>546</v>
      </c>
      <c r="C51" s="72">
        <v>2627</v>
      </c>
      <c r="D51" s="58" t="s">
        <v>1311</v>
      </c>
      <c r="E51" s="251" t="s">
        <v>1543</v>
      </c>
      <c r="F51" s="244">
        <v>703954.36</v>
      </c>
      <c r="G51" s="244">
        <v>78385.72</v>
      </c>
      <c r="H51" s="244">
        <v>76723.88</v>
      </c>
      <c r="I51" s="244"/>
      <c r="J51" s="251">
        <v>846856.72</v>
      </c>
      <c r="K51" s="251">
        <v>276597.14</v>
      </c>
      <c r="L51" s="251"/>
      <c r="P51" s="245">
        <v>57130</v>
      </c>
      <c r="Q51" s="245">
        <v>380</v>
      </c>
      <c r="R51" s="251"/>
      <c r="S51" s="251"/>
      <c r="T51" s="251">
        <v>197487.27</v>
      </c>
      <c r="U51" s="251">
        <v>2690789.95</v>
      </c>
      <c r="V51" s="40"/>
      <c r="W51" s="40"/>
      <c r="X51" s="40">
        <v>357341.66</v>
      </c>
      <c r="Y51" s="40">
        <v>135000</v>
      </c>
      <c r="Z51" s="40">
        <v>1008.84</v>
      </c>
      <c r="AA51" s="40">
        <v>578880</v>
      </c>
      <c r="AB51" s="40">
        <v>206160</v>
      </c>
      <c r="AC51" s="246">
        <v>762033</v>
      </c>
      <c r="AD51" s="246"/>
      <c r="AE51" s="246"/>
      <c r="AF51" s="246">
        <v>447876.49</v>
      </c>
      <c r="AG51" s="246">
        <v>315</v>
      </c>
      <c r="AH51" s="246"/>
      <c r="AI51" s="246"/>
      <c r="AJ51" s="246"/>
      <c r="AK51" s="77">
        <f t="shared" si="7"/>
        <v>859063.96</v>
      </c>
      <c r="AL51" s="31">
        <f t="shared" si="2"/>
        <v>57510</v>
      </c>
      <c r="AM51" s="21">
        <f t="shared" si="3"/>
        <v>801553.96</v>
      </c>
      <c r="AN51" s="15">
        <f t="shared" si="4"/>
        <v>1278390.5</v>
      </c>
      <c r="AO51" s="16">
        <f t="shared" si="5"/>
        <v>1210224.49</v>
      </c>
      <c r="AP51" s="26">
        <f t="shared" si="6"/>
        <v>68166.010000000009</v>
      </c>
    </row>
    <row r="52" spans="1:42" x14ac:dyDescent="0.2">
      <c r="A52" t="s">
        <v>545</v>
      </c>
      <c r="B52" t="s">
        <v>546</v>
      </c>
      <c r="C52" s="72">
        <v>1841</v>
      </c>
      <c r="D52" s="58" t="s">
        <v>1312</v>
      </c>
      <c r="E52" s="251" t="s">
        <v>1544</v>
      </c>
      <c r="F52" s="244">
        <v>572295.49</v>
      </c>
      <c r="G52" s="244">
        <v>0</v>
      </c>
      <c r="H52" s="244">
        <v>31124.9</v>
      </c>
      <c r="I52" s="244"/>
      <c r="J52" s="251">
        <v>467759.68</v>
      </c>
      <c r="K52" s="251">
        <v>-33468.07</v>
      </c>
      <c r="L52" s="251"/>
      <c r="Q52" s="245">
        <v>1981</v>
      </c>
      <c r="R52" s="251"/>
      <c r="S52" s="251"/>
      <c r="T52" s="251">
        <v>36376.46</v>
      </c>
      <c r="U52" s="251">
        <v>2057308.95</v>
      </c>
      <c r="V52" s="40"/>
      <c r="W52" s="40"/>
      <c r="X52" s="40">
        <v>292609.57</v>
      </c>
      <c r="Y52" s="40">
        <v>120000</v>
      </c>
      <c r="Z52" s="40">
        <v>1305.17</v>
      </c>
      <c r="AA52" s="40"/>
      <c r="AB52" s="40"/>
      <c r="AC52" s="246">
        <v>46949</v>
      </c>
      <c r="AD52" s="246"/>
      <c r="AE52" s="246">
        <v>7360</v>
      </c>
      <c r="AF52" s="246">
        <v>149736.79999999999</v>
      </c>
      <c r="AG52" s="246">
        <v>49484.7</v>
      </c>
      <c r="AH52" s="246"/>
      <c r="AI52" s="246"/>
      <c r="AJ52" s="246"/>
      <c r="AK52" s="77">
        <f t="shared" si="7"/>
        <v>603420.39</v>
      </c>
      <c r="AL52" s="31">
        <f t="shared" si="2"/>
        <v>1981</v>
      </c>
      <c r="AM52" s="21">
        <f t="shared" si="3"/>
        <v>601439.39</v>
      </c>
      <c r="AN52" s="15">
        <f t="shared" si="4"/>
        <v>413914.74</v>
      </c>
      <c r="AO52" s="16">
        <f t="shared" si="5"/>
        <v>253530.5</v>
      </c>
      <c r="AP52" s="26">
        <f t="shared" si="6"/>
        <v>160384.24</v>
      </c>
    </row>
    <row r="53" spans="1:42" x14ac:dyDescent="0.2">
      <c r="A53" t="s">
        <v>545</v>
      </c>
      <c r="B53" t="s">
        <v>546</v>
      </c>
      <c r="C53" s="72">
        <v>2414</v>
      </c>
      <c r="D53" s="58" t="s">
        <v>1313</v>
      </c>
      <c r="E53" s="251" t="s">
        <v>1545</v>
      </c>
      <c r="F53" s="244">
        <v>19342.7</v>
      </c>
      <c r="G53" s="244">
        <v>0</v>
      </c>
      <c r="H53" s="244">
        <v>65305.79</v>
      </c>
      <c r="I53" s="244"/>
      <c r="J53" s="251">
        <v>119925.41</v>
      </c>
      <c r="K53" s="251">
        <v>172987.24</v>
      </c>
      <c r="L53" s="251"/>
      <c r="Q53" s="245">
        <v>14.39</v>
      </c>
      <c r="R53" s="251"/>
      <c r="S53" s="251"/>
      <c r="T53" s="251"/>
      <c r="U53" s="251">
        <v>1988049.06</v>
      </c>
      <c r="V53" s="40"/>
      <c r="W53" s="40"/>
      <c r="X53" s="40">
        <v>198709.15</v>
      </c>
      <c r="Y53" s="40"/>
      <c r="Z53" s="40">
        <v>111.37</v>
      </c>
      <c r="AA53" s="40">
        <v>464850</v>
      </c>
      <c r="AB53" s="40">
        <v>50091.85</v>
      </c>
      <c r="AC53" s="246">
        <v>570361</v>
      </c>
      <c r="AD53" s="246"/>
      <c r="AE53" s="246"/>
      <c r="AF53" s="246">
        <v>321766.33</v>
      </c>
      <c r="AG53" s="246">
        <v>18346.62</v>
      </c>
      <c r="AH53" s="246"/>
      <c r="AI53" s="246"/>
      <c r="AJ53" s="246"/>
      <c r="AK53" s="77">
        <f t="shared" si="7"/>
        <v>84648.49</v>
      </c>
      <c r="AL53" s="31">
        <f t="shared" si="2"/>
        <v>14.39</v>
      </c>
      <c r="AM53" s="21">
        <f t="shared" si="3"/>
        <v>84634.1</v>
      </c>
      <c r="AN53" s="15">
        <f t="shared" si="4"/>
        <v>713762.37</v>
      </c>
      <c r="AO53" s="16">
        <f t="shared" si="5"/>
        <v>910473.95000000007</v>
      </c>
      <c r="AP53" s="26">
        <f t="shared" si="6"/>
        <v>-196711.58000000007</v>
      </c>
    </row>
    <row r="54" spans="1:42" x14ac:dyDescent="0.2">
      <c r="A54" t="s">
        <v>545</v>
      </c>
      <c r="B54" t="s">
        <v>546</v>
      </c>
      <c r="C54" s="72">
        <v>1799</v>
      </c>
      <c r="D54" s="58" t="s">
        <v>1314</v>
      </c>
      <c r="E54" s="251" t="s">
        <v>1546</v>
      </c>
      <c r="F54" s="244">
        <v>92987.88</v>
      </c>
      <c r="G54" s="244">
        <v>0</v>
      </c>
      <c r="H54" s="244">
        <v>130178.97</v>
      </c>
      <c r="I54" s="244"/>
      <c r="J54" s="251">
        <v>6136.37</v>
      </c>
      <c r="K54" s="251">
        <v>153000.95000000001</v>
      </c>
      <c r="L54" s="251"/>
      <c r="O54" s="245">
        <v>170045</v>
      </c>
      <c r="Q54" s="245">
        <v>830</v>
      </c>
      <c r="R54" s="251"/>
      <c r="S54" s="251">
        <v>249356.91</v>
      </c>
      <c r="T54" s="251">
        <v>-510218.18</v>
      </c>
      <c r="U54" s="251">
        <v>1911374.52</v>
      </c>
      <c r="V54" s="40"/>
      <c r="W54" s="40"/>
      <c r="X54" s="40">
        <v>349385.6</v>
      </c>
      <c r="Y54" s="40"/>
      <c r="Z54" s="40">
        <v>124.1</v>
      </c>
      <c r="AA54" s="40">
        <v>503410</v>
      </c>
      <c r="AB54" s="40"/>
      <c r="AC54" s="246">
        <v>615470</v>
      </c>
      <c r="AD54" s="246"/>
      <c r="AE54" s="246"/>
      <c r="AF54" s="246">
        <v>119463.59</v>
      </c>
      <c r="AG54" s="246">
        <v>30660.58</v>
      </c>
      <c r="AH54" s="246"/>
      <c r="AI54" s="246"/>
      <c r="AJ54" s="246"/>
      <c r="AK54" s="77">
        <f t="shared" si="7"/>
        <v>223166.85</v>
      </c>
      <c r="AL54" s="31">
        <f t="shared" si="2"/>
        <v>170875</v>
      </c>
      <c r="AM54" s="21">
        <f t="shared" si="3"/>
        <v>52291.850000000006</v>
      </c>
      <c r="AN54" s="15">
        <f t="shared" si="4"/>
        <v>852919.7</v>
      </c>
      <c r="AO54" s="16">
        <f t="shared" si="5"/>
        <v>765594.16999999993</v>
      </c>
      <c r="AP54" s="26">
        <f t="shared" si="6"/>
        <v>87325.530000000028</v>
      </c>
    </row>
    <row r="55" spans="1:42" x14ac:dyDescent="0.2">
      <c r="A55" t="s">
        <v>549</v>
      </c>
      <c r="B55" t="s">
        <v>550</v>
      </c>
      <c r="C55" s="72">
        <v>2442</v>
      </c>
      <c r="D55" s="58" t="s">
        <v>1315</v>
      </c>
      <c r="E55" s="251" t="s">
        <v>1547</v>
      </c>
      <c r="F55" s="244">
        <v>245642.6</v>
      </c>
      <c r="G55" s="244">
        <v>7583</v>
      </c>
      <c r="H55" s="244">
        <v>38084.93</v>
      </c>
      <c r="I55" s="244"/>
      <c r="J55" s="251">
        <v>107473.45</v>
      </c>
      <c r="K55" s="251">
        <v>133322.56</v>
      </c>
      <c r="L55" s="251"/>
      <c r="O55" s="245">
        <v>33755</v>
      </c>
      <c r="Q55" s="245">
        <v>539.41999999999996</v>
      </c>
      <c r="R55" s="251"/>
      <c r="S55" s="251"/>
      <c r="T55" s="251"/>
      <c r="U55" s="251">
        <v>1946410.43</v>
      </c>
      <c r="V55" s="40">
        <v>518.71</v>
      </c>
      <c r="W55" s="40"/>
      <c r="X55" s="40">
        <v>313892.57</v>
      </c>
      <c r="Y55" s="40"/>
      <c r="Z55" s="40"/>
      <c r="AA55" s="40">
        <v>692034</v>
      </c>
      <c r="AB55" s="40">
        <v>92700</v>
      </c>
      <c r="AC55" s="246">
        <v>826164</v>
      </c>
      <c r="AD55" s="246"/>
      <c r="AE55" s="246"/>
      <c r="AF55" s="246">
        <v>236766.63</v>
      </c>
      <c r="AG55" s="246">
        <v>33916.19</v>
      </c>
      <c r="AH55" s="246"/>
      <c r="AI55" s="246"/>
      <c r="AJ55" s="246"/>
      <c r="AK55" s="77">
        <f t="shared" si="7"/>
        <v>291310.53000000003</v>
      </c>
      <c r="AL55" s="31">
        <f t="shared" si="2"/>
        <v>34294.42</v>
      </c>
      <c r="AM55" s="21">
        <f t="shared" si="3"/>
        <v>257016.11000000004</v>
      </c>
      <c r="AN55" s="15">
        <f t="shared" si="4"/>
        <v>1099145.28</v>
      </c>
      <c r="AO55" s="16">
        <f t="shared" si="5"/>
        <v>1096846.8199999998</v>
      </c>
      <c r="AP55" s="26">
        <f t="shared" si="6"/>
        <v>2298.4600000001956</v>
      </c>
    </row>
    <row r="56" spans="1:42" x14ac:dyDescent="0.2">
      <c r="A56" t="s">
        <v>549</v>
      </c>
      <c r="B56" t="s">
        <v>550</v>
      </c>
      <c r="C56" s="72">
        <v>1417</v>
      </c>
      <c r="D56" s="58" t="s">
        <v>1316</v>
      </c>
      <c r="E56" s="251" t="s">
        <v>1548</v>
      </c>
      <c r="F56" s="244">
        <v>325361.59000000003</v>
      </c>
      <c r="G56" s="244">
        <v>18649</v>
      </c>
      <c r="H56" s="244">
        <v>19654.599999999999</v>
      </c>
      <c r="I56" s="244"/>
      <c r="J56" s="251">
        <v>482827.16</v>
      </c>
      <c r="K56" s="251">
        <v>123197.04</v>
      </c>
      <c r="L56" s="251"/>
      <c r="O56" s="245">
        <v>21507.77</v>
      </c>
      <c r="Q56" s="245"/>
      <c r="R56" s="251"/>
      <c r="S56" s="251"/>
      <c r="T56" s="251"/>
      <c r="U56" s="251">
        <v>1372237.86</v>
      </c>
      <c r="V56" s="40"/>
      <c r="W56" s="40"/>
      <c r="X56" s="40">
        <v>263709.11</v>
      </c>
      <c r="Y56" s="40">
        <v>61400</v>
      </c>
      <c r="Z56" s="40">
        <v>395.8</v>
      </c>
      <c r="AA56" s="40">
        <v>331234.40000000002</v>
      </c>
      <c r="AB56" s="40">
        <v>54900</v>
      </c>
      <c r="AC56" s="246">
        <v>384934.40000000002</v>
      </c>
      <c r="AD56" s="246"/>
      <c r="AE56" s="246"/>
      <c r="AF56" s="246">
        <v>149126.57999999999</v>
      </c>
      <c r="AG56" s="246">
        <v>121435.24</v>
      </c>
      <c r="AH56" s="246"/>
      <c r="AI56" s="246"/>
      <c r="AJ56" s="246"/>
      <c r="AK56" s="77">
        <f t="shared" si="7"/>
        <v>363665.19</v>
      </c>
      <c r="AL56" s="31">
        <f t="shared" si="2"/>
        <v>21507.77</v>
      </c>
      <c r="AM56" s="21">
        <f t="shared" si="3"/>
        <v>342157.42</v>
      </c>
      <c r="AN56" s="15">
        <f t="shared" si="4"/>
        <v>711639.31</v>
      </c>
      <c r="AO56" s="16">
        <f t="shared" si="5"/>
        <v>655496.22</v>
      </c>
      <c r="AP56" s="26">
        <f t="shared" si="6"/>
        <v>56143.090000000084</v>
      </c>
    </row>
    <row r="57" spans="1:42" x14ac:dyDescent="0.2">
      <c r="A57" t="s">
        <v>549</v>
      </c>
      <c r="B57" t="s">
        <v>550</v>
      </c>
      <c r="C57" s="72">
        <v>1301</v>
      </c>
      <c r="D57" s="58" t="s">
        <v>1317</v>
      </c>
      <c r="E57" s="251" t="s">
        <v>1549</v>
      </c>
      <c r="F57" s="244">
        <v>234116.58</v>
      </c>
      <c r="G57" s="244">
        <v>0</v>
      </c>
      <c r="H57" s="244">
        <v>55670.39</v>
      </c>
      <c r="I57" s="244"/>
      <c r="J57" s="251">
        <v>22153.18</v>
      </c>
      <c r="K57" s="251">
        <v>33415.53</v>
      </c>
      <c r="L57" s="251"/>
      <c r="N57" s="245">
        <v>3000</v>
      </c>
      <c r="O57" s="245">
        <v>25635</v>
      </c>
      <c r="Q57" s="245">
        <v>28.04</v>
      </c>
      <c r="R57" s="251"/>
      <c r="S57" s="251"/>
      <c r="T57" s="251">
        <v>1284.69</v>
      </c>
      <c r="U57" s="251">
        <v>1028783.07</v>
      </c>
      <c r="V57" s="40">
        <v>526.36</v>
      </c>
      <c r="W57" s="40"/>
      <c r="X57" s="40">
        <v>287693.90000000002</v>
      </c>
      <c r="Y57" s="40"/>
      <c r="Z57" s="40"/>
      <c r="AA57" s="40">
        <v>281708.7</v>
      </c>
      <c r="AB57" s="40">
        <v>51000</v>
      </c>
      <c r="AC57" s="246">
        <v>373793.7</v>
      </c>
      <c r="AD57" s="246"/>
      <c r="AE57" s="246"/>
      <c r="AF57" s="246">
        <v>289845.88</v>
      </c>
      <c r="AG57" s="246">
        <v>24326.87</v>
      </c>
      <c r="AH57" s="246"/>
      <c r="AI57" s="246"/>
      <c r="AJ57" s="246"/>
      <c r="AK57" s="77">
        <f t="shared" si="7"/>
        <v>289786.96999999997</v>
      </c>
      <c r="AL57" s="31">
        <f t="shared" si="2"/>
        <v>28663.040000000001</v>
      </c>
      <c r="AM57" s="21">
        <f t="shared" si="3"/>
        <v>261123.92999999996</v>
      </c>
      <c r="AN57" s="15">
        <f t="shared" si="4"/>
        <v>620928.96</v>
      </c>
      <c r="AO57" s="16">
        <f t="shared" si="5"/>
        <v>687966.45000000007</v>
      </c>
      <c r="AP57" s="26">
        <f t="shared" si="6"/>
        <v>-67037.490000000107</v>
      </c>
    </row>
    <row r="58" spans="1:42" x14ac:dyDescent="0.2">
      <c r="A58" t="s">
        <v>549</v>
      </c>
      <c r="B58" t="s">
        <v>550</v>
      </c>
      <c r="C58" s="72">
        <v>2427</v>
      </c>
      <c r="D58" s="58" t="s">
        <v>1318</v>
      </c>
      <c r="E58" s="251" t="s">
        <v>1550</v>
      </c>
      <c r="F58" s="244">
        <v>556036.46</v>
      </c>
      <c r="G58" s="244">
        <v>3811.84</v>
      </c>
      <c r="H58" s="244">
        <v>56802.55</v>
      </c>
      <c r="I58" s="244"/>
      <c r="J58" s="251">
        <v>73279.55</v>
      </c>
      <c r="K58" s="251">
        <v>62363.49</v>
      </c>
      <c r="L58" s="251"/>
      <c r="N58" s="245">
        <v>2000</v>
      </c>
      <c r="O58" s="245">
        <v>36678.82</v>
      </c>
      <c r="Q58" s="245">
        <v>18.690000000000001</v>
      </c>
      <c r="R58" s="251"/>
      <c r="S58" s="251"/>
      <c r="T58" s="251"/>
      <c r="U58" s="251">
        <v>566631.65</v>
      </c>
      <c r="V58" s="40"/>
      <c r="W58" s="40"/>
      <c r="X58" s="40">
        <v>384210.22</v>
      </c>
      <c r="Y58" s="40">
        <v>81000</v>
      </c>
      <c r="Z58" s="40">
        <v>1028.27</v>
      </c>
      <c r="AA58" s="40">
        <v>553317.39</v>
      </c>
      <c r="AB58" s="40">
        <v>68700</v>
      </c>
      <c r="AC58" s="246">
        <v>663447.39</v>
      </c>
      <c r="AD58" s="246"/>
      <c r="AE58" s="246"/>
      <c r="AF58" s="246">
        <v>336353.67</v>
      </c>
      <c r="AG58" s="246">
        <v>18070.02</v>
      </c>
      <c r="AH58" s="246"/>
      <c r="AI58" s="246"/>
      <c r="AJ58" s="246"/>
      <c r="AK58" s="77">
        <f t="shared" si="7"/>
        <v>616650.85</v>
      </c>
      <c r="AL58" s="31">
        <f t="shared" si="2"/>
        <v>38697.51</v>
      </c>
      <c r="AM58" s="21">
        <f t="shared" si="3"/>
        <v>577953.34</v>
      </c>
      <c r="AN58" s="15">
        <f t="shared" si="4"/>
        <v>1088255.8799999999</v>
      </c>
      <c r="AO58" s="16">
        <f t="shared" si="5"/>
        <v>1017871.0800000001</v>
      </c>
      <c r="AP58" s="26">
        <f t="shared" si="6"/>
        <v>70384.799999999814</v>
      </c>
    </row>
    <row r="59" spans="1:42" x14ac:dyDescent="0.2">
      <c r="A59" t="s">
        <v>549</v>
      </c>
      <c r="B59" t="s">
        <v>550</v>
      </c>
      <c r="C59" s="72">
        <v>1385</v>
      </c>
      <c r="D59" s="58" t="s">
        <v>1319</v>
      </c>
      <c r="E59" s="251" t="s">
        <v>1551</v>
      </c>
      <c r="F59" s="244">
        <v>92863.05</v>
      </c>
      <c r="G59" s="244">
        <v>4658.6400000000003</v>
      </c>
      <c r="H59" s="244">
        <v>17546.77</v>
      </c>
      <c r="I59" s="244"/>
      <c r="J59" s="251">
        <v>229143.82</v>
      </c>
      <c r="K59" s="251">
        <v>40765.410000000003</v>
      </c>
      <c r="L59" s="251"/>
      <c r="O59" s="245">
        <v>29750</v>
      </c>
      <c r="Q59" s="245"/>
      <c r="R59" s="251"/>
      <c r="S59" s="251"/>
      <c r="T59" s="251">
        <v>-32897.97</v>
      </c>
      <c r="U59" s="251">
        <v>1787234.17</v>
      </c>
      <c r="V59" s="40"/>
      <c r="W59" s="40"/>
      <c r="X59" s="40">
        <v>256875.88</v>
      </c>
      <c r="Y59" s="40"/>
      <c r="Z59" s="40">
        <v>2.3199999999999998</v>
      </c>
      <c r="AA59" s="40">
        <v>309078</v>
      </c>
      <c r="AB59" s="40">
        <v>70200</v>
      </c>
      <c r="AC59" s="246">
        <v>426678</v>
      </c>
      <c r="AD59" s="246"/>
      <c r="AE59" s="246"/>
      <c r="AF59" s="246">
        <v>189859.01</v>
      </c>
      <c r="AG59" s="246">
        <v>66235.02</v>
      </c>
      <c r="AH59" s="246"/>
      <c r="AI59" s="246"/>
      <c r="AJ59" s="246"/>
      <c r="AK59" s="77">
        <f t="shared" si="7"/>
        <v>115068.46</v>
      </c>
      <c r="AL59" s="31">
        <f t="shared" si="2"/>
        <v>29750</v>
      </c>
      <c r="AM59" s="21">
        <f t="shared" si="3"/>
        <v>85318.46</v>
      </c>
      <c r="AN59" s="15">
        <f t="shared" si="4"/>
        <v>636156.19999999995</v>
      </c>
      <c r="AO59" s="16">
        <f t="shared" si="5"/>
        <v>682772.03</v>
      </c>
      <c r="AP59" s="26">
        <f t="shared" si="6"/>
        <v>-46615.830000000075</v>
      </c>
    </row>
    <row r="60" spans="1:42" x14ac:dyDescent="0.2">
      <c r="A60" t="s">
        <v>549</v>
      </c>
      <c r="B60" t="s">
        <v>550</v>
      </c>
      <c r="C60" s="72">
        <v>2740</v>
      </c>
      <c r="D60" s="58" t="s">
        <v>1320</v>
      </c>
      <c r="E60" s="251" t="s">
        <v>1552</v>
      </c>
      <c r="F60" s="244">
        <v>137609.82</v>
      </c>
      <c r="G60" s="244">
        <v>1618.91</v>
      </c>
      <c r="H60" s="244">
        <v>42075.68</v>
      </c>
      <c r="I60" s="244"/>
      <c r="J60" s="251">
        <v>2137251.71</v>
      </c>
      <c r="K60" s="251">
        <v>53735.88</v>
      </c>
      <c r="L60" s="251"/>
      <c r="O60" s="245">
        <v>33621.550000000003</v>
      </c>
      <c r="Q60" s="245">
        <v>546</v>
      </c>
      <c r="R60" s="251"/>
      <c r="S60" s="251"/>
      <c r="T60" s="251"/>
      <c r="U60" s="251">
        <v>3909726.18</v>
      </c>
      <c r="V60" s="40"/>
      <c r="W60" s="40"/>
      <c r="X60" s="40">
        <v>360823.84</v>
      </c>
      <c r="Y60" s="40"/>
      <c r="Z60" s="40">
        <v>226.01</v>
      </c>
      <c r="AA60" s="40">
        <v>629028.5</v>
      </c>
      <c r="AB60" s="40">
        <v>90601.63</v>
      </c>
      <c r="AC60" s="246">
        <v>745848.5</v>
      </c>
      <c r="AD60" s="246"/>
      <c r="AE60" s="246"/>
      <c r="AF60" s="246">
        <v>291382.82</v>
      </c>
      <c r="AG60" s="246">
        <v>90193.79</v>
      </c>
      <c r="AH60" s="246"/>
      <c r="AI60" s="246"/>
      <c r="AJ60" s="246"/>
      <c r="AK60" s="77">
        <f t="shared" si="7"/>
        <v>181304.41</v>
      </c>
      <c r="AL60" s="31">
        <f t="shared" si="2"/>
        <v>34167.550000000003</v>
      </c>
      <c r="AM60" s="21">
        <f t="shared" si="3"/>
        <v>147136.85999999999</v>
      </c>
      <c r="AN60" s="15">
        <f t="shared" si="4"/>
        <v>1080679.98</v>
      </c>
      <c r="AO60" s="16">
        <f t="shared" si="5"/>
        <v>1127425.1100000001</v>
      </c>
      <c r="AP60" s="26">
        <f t="shared" si="6"/>
        <v>-46745.130000000121</v>
      </c>
    </row>
    <row r="61" spans="1:42" ht="15.75" customHeight="1" x14ac:dyDescent="0.2">
      <c r="A61" t="s">
        <v>549</v>
      </c>
      <c r="B61" t="s">
        <v>550</v>
      </c>
      <c r="C61" s="72">
        <v>4108</v>
      </c>
      <c r="D61" s="58" t="s">
        <v>1321</v>
      </c>
      <c r="E61" s="251" t="s">
        <v>1553</v>
      </c>
      <c r="F61" s="244">
        <v>278880.65999999997</v>
      </c>
      <c r="G61" s="244">
        <v>6642.61</v>
      </c>
      <c r="H61" s="244">
        <v>13925.82</v>
      </c>
      <c r="I61" s="244"/>
      <c r="J61" s="251">
        <v>143714.68</v>
      </c>
      <c r="K61" s="251">
        <v>820247.43</v>
      </c>
      <c r="L61" s="251"/>
      <c r="N61" s="245">
        <v>2000</v>
      </c>
      <c r="O61" s="245">
        <v>35450</v>
      </c>
      <c r="Q61" s="245">
        <v>458.69</v>
      </c>
      <c r="R61" s="251"/>
      <c r="S61" s="251"/>
      <c r="T61" s="251"/>
      <c r="U61" s="251">
        <v>2469567.41</v>
      </c>
      <c r="V61" s="40">
        <v>400.55</v>
      </c>
      <c r="W61" s="40"/>
      <c r="X61" s="40">
        <v>483959.76</v>
      </c>
      <c r="Y61" s="40"/>
      <c r="Z61" s="40">
        <v>463.42</v>
      </c>
      <c r="AA61" s="40">
        <v>973282</v>
      </c>
      <c r="AB61" s="40">
        <v>86500</v>
      </c>
      <c r="AC61" s="246">
        <v>1110792</v>
      </c>
      <c r="AD61" s="246"/>
      <c r="AE61" s="246"/>
      <c r="AF61" s="246">
        <v>325293.39</v>
      </c>
      <c r="AG61" s="246">
        <v>96537.96</v>
      </c>
      <c r="AH61" s="246"/>
      <c r="AI61" s="246"/>
      <c r="AJ61" s="246">
        <v>20701.63</v>
      </c>
      <c r="AK61" s="77">
        <f t="shared" si="7"/>
        <v>299449.08999999997</v>
      </c>
      <c r="AL61" s="31">
        <f t="shared" si="2"/>
        <v>37908.69</v>
      </c>
      <c r="AM61" s="21">
        <f t="shared" si="3"/>
        <v>261540.39999999997</v>
      </c>
      <c r="AN61" s="15">
        <f t="shared" si="4"/>
        <v>1544605.73</v>
      </c>
      <c r="AO61" s="16">
        <f t="shared" si="5"/>
        <v>1553324.98</v>
      </c>
      <c r="AP61" s="26">
        <f t="shared" si="6"/>
        <v>-8719.25</v>
      </c>
    </row>
    <row r="62" spans="1:42" x14ac:dyDescent="0.2">
      <c r="A62" t="s">
        <v>549</v>
      </c>
      <c r="B62" t="s">
        <v>550</v>
      </c>
      <c r="C62" s="72">
        <v>2522</v>
      </c>
      <c r="D62" s="58" t="s">
        <v>1322</v>
      </c>
      <c r="E62" s="251" t="s">
        <v>1638</v>
      </c>
      <c r="F62" s="244">
        <v>210233.97</v>
      </c>
      <c r="G62" s="244">
        <v>1005.85</v>
      </c>
      <c r="H62" s="244">
        <v>86524.06</v>
      </c>
      <c r="I62" s="244"/>
      <c r="J62" s="251">
        <v>357727.49</v>
      </c>
      <c r="K62" s="251">
        <v>158742.16</v>
      </c>
      <c r="L62" s="251"/>
      <c r="N62" s="245">
        <v>3000</v>
      </c>
      <c r="O62" s="245">
        <v>18350</v>
      </c>
      <c r="Q62" s="245">
        <v>198.04</v>
      </c>
      <c r="R62" s="251"/>
      <c r="S62" s="251"/>
      <c r="T62" s="251"/>
      <c r="U62" s="251">
        <v>2114448.44</v>
      </c>
      <c r="V62" s="40"/>
      <c r="W62" s="40"/>
      <c r="X62" s="40">
        <v>270470.62</v>
      </c>
      <c r="Y62" s="40"/>
      <c r="Z62" s="40">
        <v>993.84</v>
      </c>
      <c r="AA62" s="40">
        <v>448446</v>
      </c>
      <c r="AB62" s="40">
        <v>67500</v>
      </c>
      <c r="AC62" s="246">
        <v>515946</v>
      </c>
      <c r="AD62" s="246"/>
      <c r="AE62" s="246"/>
      <c r="AF62" s="246">
        <v>241869.93</v>
      </c>
      <c r="AG62" s="246">
        <v>78348</v>
      </c>
      <c r="AH62" s="246"/>
      <c r="AI62" s="246"/>
      <c r="AJ62" s="246"/>
      <c r="AK62" s="77">
        <f t="shared" si="7"/>
        <v>297763.88</v>
      </c>
      <c r="AL62" s="31">
        <f t="shared" si="2"/>
        <v>21548.04</v>
      </c>
      <c r="AM62" s="21">
        <f t="shared" si="3"/>
        <v>276215.84000000003</v>
      </c>
      <c r="AN62" s="15">
        <f t="shared" si="4"/>
        <v>787410.46</v>
      </c>
      <c r="AO62" s="16">
        <f t="shared" si="5"/>
        <v>836163.92999999993</v>
      </c>
      <c r="AP62" s="26">
        <f t="shared" si="6"/>
        <v>-48753.469999999972</v>
      </c>
    </row>
    <row r="63" spans="1:42" x14ac:dyDescent="0.2">
      <c r="A63" t="s">
        <v>549</v>
      </c>
      <c r="B63" t="s">
        <v>550</v>
      </c>
      <c r="C63" s="72">
        <v>1433</v>
      </c>
      <c r="D63" s="58" t="s">
        <v>1323</v>
      </c>
      <c r="E63" s="251" t="s">
        <v>1641</v>
      </c>
      <c r="F63" s="244">
        <v>150180.65</v>
      </c>
      <c r="G63" s="244">
        <v>0</v>
      </c>
      <c r="H63" s="244">
        <v>28422.7</v>
      </c>
      <c r="I63" s="244"/>
      <c r="J63" s="251">
        <v>1750328.8</v>
      </c>
      <c r="K63" s="251">
        <v>22410.01</v>
      </c>
      <c r="L63" s="251"/>
      <c r="O63" s="245">
        <v>30750</v>
      </c>
      <c r="Q63" s="245"/>
      <c r="R63" s="251"/>
      <c r="S63" s="251"/>
      <c r="T63" s="251"/>
      <c r="U63" s="251">
        <v>2791483.6</v>
      </c>
      <c r="V63" s="40"/>
      <c r="W63" s="40"/>
      <c r="X63" s="40">
        <v>271640.59000000003</v>
      </c>
      <c r="Y63" s="40"/>
      <c r="Z63" s="40">
        <v>239.88</v>
      </c>
      <c r="AA63" s="40">
        <v>625608.06000000006</v>
      </c>
      <c r="AB63" s="40">
        <v>68700</v>
      </c>
      <c r="AC63" s="246">
        <v>741708.06</v>
      </c>
      <c r="AD63" s="246"/>
      <c r="AE63" s="246"/>
      <c r="AF63" s="246">
        <v>187916.5</v>
      </c>
      <c r="AG63" s="246">
        <v>72444.47</v>
      </c>
      <c r="AH63" s="246"/>
      <c r="AI63" s="246"/>
      <c r="AJ63" s="246"/>
      <c r="AK63" s="77">
        <f t="shared" si="7"/>
        <v>178603.35</v>
      </c>
      <c r="AL63" s="31">
        <f t="shared" si="2"/>
        <v>30750</v>
      </c>
      <c r="AM63" s="21">
        <f t="shared" si="3"/>
        <v>147853.35</v>
      </c>
      <c r="AN63" s="15">
        <f t="shared" si="4"/>
        <v>966188.53</v>
      </c>
      <c r="AO63" s="16">
        <f t="shared" si="5"/>
        <v>1002069.03</v>
      </c>
      <c r="AP63" s="26">
        <f t="shared" si="6"/>
        <v>-35880.5</v>
      </c>
    </row>
    <row r="64" spans="1:42" x14ac:dyDescent="0.2">
      <c r="A64" t="s">
        <v>553</v>
      </c>
      <c r="B64" t="s">
        <v>554</v>
      </c>
      <c r="C64" s="72">
        <v>4846</v>
      </c>
      <c r="D64" s="58" t="s">
        <v>1324</v>
      </c>
      <c r="E64" s="251" t="s">
        <v>1554</v>
      </c>
      <c r="F64" s="244">
        <v>651647.46</v>
      </c>
      <c r="G64" s="244">
        <v>0</v>
      </c>
      <c r="H64" s="244">
        <v>223378.79</v>
      </c>
      <c r="I64" s="244"/>
      <c r="J64" s="251">
        <v>327225.25</v>
      </c>
      <c r="K64" s="251">
        <v>40478.910000000003</v>
      </c>
      <c r="L64" s="251"/>
      <c r="O64" s="245">
        <v>6000</v>
      </c>
      <c r="P64" s="245">
        <v>82375</v>
      </c>
      <c r="Q64" s="245">
        <v>0</v>
      </c>
      <c r="R64" s="251"/>
      <c r="S64" s="251"/>
      <c r="T64" s="251">
        <v>138717.6</v>
      </c>
      <c r="U64" s="251">
        <v>1683662.57</v>
      </c>
      <c r="V64" s="40"/>
      <c r="W64" s="40"/>
      <c r="X64" s="40">
        <v>410353.65</v>
      </c>
      <c r="Y64" s="40">
        <v>67225</v>
      </c>
      <c r="Z64" s="40">
        <v>1301.92</v>
      </c>
      <c r="AA64" s="40">
        <v>1040579.7</v>
      </c>
      <c r="AB64" s="40"/>
      <c r="AC64" s="246">
        <v>1133158.7</v>
      </c>
      <c r="AD64" s="246"/>
      <c r="AE64" s="246"/>
      <c r="AF64" s="246">
        <v>215460.68</v>
      </c>
      <c r="AG64" s="246">
        <v>34081.64</v>
      </c>
      <c r="AH64" s="246"/>
      <c r="AI64" s="246"/>
      <c r="AJ64" s="246"/>
      <c r="AK64" s="77">
        <f t="shared" si="7"/>
        <v>875026.25</v>
      </c>
      <c r="AL64" s="31">
        <f t="shared" si="2"/>
        <v>88375</v>
      </c>
      <c r="AM64" s="21">
        <f t="shared" si="3"/>
        <v>786651.25</v>
      </c>
      <c r="AN64" s="15">
        <f t="shared" si="4"/>
        <v>1519460.27</v>
      </c>
      <c r="AO64" s="16">
        <f t="shared" si="5"/>
        <v>1382701.0199999998</v>
      </c>
      <c r="AP64" s="26">
        <f t="shared" si="6"/>
        <v>136759.25000000023</v>
      </c>
    </row>
    <row r="65" spans="1:42" x14ac:dyDescent="0.2">
      <c r="A65" t="s">
        <v>553</v>
      </c>
      <c r="B65" t="s">
        <v>554</v>
      </c>
      <c r="C65" s="72">
        <v>2013</v>
      </c>
      <c r="D65" s="58" t="s">
        <v>1325</v>
      </c>
      <c r="E65" s="251" t="s">
        <v>1555</v>
      </c>
      <c r="F65" s="244">
        <v>547618.24</v>
      </c>
      <c r="G65" s="244">
        <v>0</v>
      </c>
      <c r="H65" s="244">
        <v>41476.74</v>
      </c>
      <c r="I65" s="244"/>
      <c r="J65" s="251">
        <v>-32414.15</v>
      </c>
      <c r="K65" s="251">
        <v>247160.88</v>
      </c>
      <c r="L65" s="251"/>
      <c r="O65" s="245">
        <v>6000</v>
      </c>
      <c r="P65" s="245">
        <v>71300</v>
      </c>
      <c r="Q65" s="245">
        <v>163.74</v>
      </c>
      <c r="R65" s="251"/>
      <c r="S65" s="251"/>
      <c r="T65" s="251"/>
      <c r="U65" s="251">
        <v>1188971.67</v>
      </c>
      <c r="V65" s="40"/>
      <c r="W65" s="40"/>
      <c r="X65" s="40">
        <v>465829.78</v>
      </c>
      <c r="Y65" s="40"/>
      <c r="Z65" s="40">
        <v>961.28</v>
      </c>
      <c r="AA65" s="40">
        <v>306660</v>
      </c>
      <c r="AB65" s="40"/>
      <c r="AC65" s="246">
        <v>465780</v>
      </c>
      <c r="AD65" s="246"/>
      <c r="AE65" s="246"/>
      <c r="AF65" s="246">
        <v>222543.92</v>
      </c>
      <c r="AG65" s="246">
        <v>116422.84</v>
      </c>
      <c r="AH65" s="246"/>
      <c r="AI65" s="246"/>
      <c r="AJ65" s="246"/>
      <c r="AK65" s="77">
        <f t="shared" si="7"/>
        <v>589094.98</v>
      </c>
      <c r="AL65" s="31">
        <f t="shared" si="2"/>
        <v>77463.740000000005</v>
      </c>
      <c r="AM65" s="21">
        <f t="shared" si="3"/>
        <v>511631.24</v>
      </c>
      <c r="AN65" s="15">
        <f t="shared" si="4"/>
        <v>773451.06</v>
      </c>
      <c r="AO65" s="16">
        <f t="shared" si="5"/>
        <v>804746.76</v>
      </c>
      <c r="AP65" s="26">
        <f t="shared" si="6"/>
        <v>-31295.699999999953</v>
      </c>
    </row>
    <row r="66" spans="1:42" x14ac:dyDescent="0.2">
      <c r="A66" t="s">
        <v>553</v>
      </c>
      <c r="B66" t="s">
        <v>554</v>
      </c>
      <c r="C66" s="72">
        <v>1672</v>
      </c>
      <c r="D66" s="58" t="s">
        <v>1326</v>
      </c>
      <c r="E66" s="251" t="s">
        <v>1556</v>
      </c>
      <c r="F66" s="244">
        <v>632290.23</v>
      </c>
      <c r="G66" s="244">
        <v>0</v>
      </c>
      <c r="H66" s="244">
        <v>52078.09</v>
      </c>
      <c r="I66" s="244"/>
      <c r="J66" s="251">
        <v>601772.18000000005</v>
      </c>
      <c r="K66" s="251">
        <v>262887.44</v>
      </c>
      <c r="L66" s="251"/>
      <c r="O66" s="245">
        <v>7535.4</v>
      </c>
      <c r="Q66" s="245"/>
      <c r="R66" s="251"/>
      <c r="S66" s="251"/>
      <c r="T66" s="251">
        <v>130414.07</v>
      </c>
      <c r="U66" s="251">
        <v>2121250.9300000002</v>
      </c>
      <c r="V66" s="40">
        <v>1129.8800000000001</v>
      </c>
      <c r="W66" s="40"/>
      <c r="X66" s="40">
        <v>370527.61</v>
      </c>
      <c r="Y66" s="40"/>
      <c r="Z66" s="40"/>
      <c r="AA66" s="40">
        <v>507960</v>
      </c>
      <c r="AB66" s="40">
        <v>28980</v>
      </c>
      <c r="AC66" s="246">
        <v>710640</v>
      </c>
      <c r="AD66" s="246"/>
      <c r="AE66" s="246"/>
      <c r="AF66" s="246">
        <v>197246.47</v>
      </c>
      <c r="AG66" s="246">
        <v>129810.64</v>
      </c>
      <c r="AH66" s="246"/>
      <c r="AI66" s="246"/>
      <c r="AJ66" s="246"/>
      <c r="AK66" s="77">
        <f t="shared" si="7"/>
        <v>684368.32</v>
      </c>
      <c r="AL66" s="31">
        <f t="shared" si="2"/>
        <v>7535.4</v>
      </c>
      <c r="AM66" s="21">
        <f t="shared" si="3"/>
        <v>676832.91999999993</v>
      </c>
      <c r="AN66" s="15">
        <f t="shared" si="4"/>
        <v>908597.49</v>
      </c>
      <c r="AO66" s="16">
        <f t="shared" si="5"/>
        <v>1037697.11</v>
      </c>
      <c r="AP66" s="26">
        <f t="shared" si="6"/>
        <v>-129099.62</v>
      </c>
    </row>
    <row r="67" spans="1:42" x14ac:dyDescent="0.2">
      <c r="A67" t="s">
        <v>553</v>
      </c>
      <c r="B67" t="s">
        <v>554</v>
      </c>
      <c r="C67" s="72">
        <v>4546</v>
      </c>
      <c r="D67" s="58" t="s">
        <v>1327</v>
      </c>
      <c r="E67" s="251" t="s">
        <v>1557</v>
      </c>
      <c r="F67" s="244">
        <v>288019.90000000002</v>
      </c>
      <c r="G67" s="244">
        <v>0</v>
      </c>
      <c r="H67" s="244">
        <v>209366.35</v>
      </c>
      <c r="I67" s="244"/>
      <c r="J67" s="251">
        <v>26900.3</v>
      </c>
      <c r="K67" s="251">
        <v>-81644.97</v>
      </c>
      <c r="L67" s="251"/>
      <c r="O67" s="245">
        <v>22620</v>
      </c>
      <c r="P67" s="245">
        <v>58700</v>
      </c>
      <c r="Q67" s="245"/>
      <c r="R67" s="251"/>
      <c r="S67" s="251"/>
      <c r="T67" s="251">
        <v>238837.49</v>
      </c>
      <c r="U67" s="251">
        <v>1374864.38</v>
      </c>
      <c r="V67" s="40"/>
      <c r="W67" s="40"/>
      <c r="X67" s="40">
        <v>407572.03</v>
      </c>
      <c r="Y67" s="40"/>
      <c r="Z67" s="40">
        <v>545.73</v>
      </c>
      <c r="AA67" s="40">
        <v>668193.4</v>
      </c>
      <c r="AB67" s="40">
        <v>2500</v>
      </c>
      <c r="AC67" s="246">
        <v>940093.4</v>
      </c>
      <c r="AD67" s="246">
        <v>9270</v>
      </c>
      <c r="AE67" s="246"/>
      <c r="AF67" s="246">
        <v>225914.59</v>
      </c>
      <c r="AG67" s="246">
        <v>59438.31</v>
      </c>
      <c r="AH67" s="246"/>
      <c r="AI67" s="246"/>
      <c r="AJ67" s="246"/>
      <c r="AK67" s="77">
        <f t="shared" si="7"/>
        <v>497386.25</v>
      </c>
      <c r="AL67" s="31">
        <f t="shared" si="2"/>
        <v>81320</v>
      </c>
      <c r="AM67" s="21">
        <f t="shared" si="3"/>
        <v>416066.25</v>
      </c>
      <c r="AN67" s="15">
        <f t="shared" si="4"/>
        <v>1078811.1600000001</v>
      </c>
      <c r="AO67" s="16">
        <f t="shared" si="5"/>
        <v>1234716.3</v>
      </c>
      <c r="AP67" s="26">
        <f t="shared" si="6"/>
        <v>-155905.1399999999</v>
      </c>
    </row>
    <row r="68" spans="1:42" x14ac:dyDescent="0.2">
      <c r="A68" t="s">
        <v>553</v>
      </c>
      <c r="B68" t="s">
        <v>554</v>
      </c>
      <c r="C68" s="72">
        <v>3867</v>
      </c>
      <c r="D68" s="58" t="s">
        <v>1328</v>
      </c>
      <c r="E68" s="251" t="s">
        <v>1558</v>
      </c>
      <c r="F68" s="244">
        <v>835713.14</v>
      </c>
      <c r="G68" s="244">
        <v>0</v>
      </c>
      <c r="H68" s="244">
        <v>45779.31</v>
      </c>
      <c r="I68" s="244"/>
      <c r="J68" s="251">
        <v>39937.11</v>
      </c>
      <c r="K68" s="251">
        <v>1232596.05</v>
      </c>
      <c r="L68" s="251"/>
      <c r="O68" s="245">
        <v>13785.51</v>
      </c>
      <c r="P68" s="245">
        <v>413775</v>
      </c>
      <c r="Q68" s="245"/>
      <c r="R68" s="251"/>
      <c r="S68" s="251"/>
      <c r="T68" s="251">
        <v>48481.65</v>
      </c>
      <c r="U68" s="251">
        <v>2680574.06</v>
      </c>
      <c r="V68" s="40"/>
      <c r="W68" s="40"/>
      <c r="X68" s="40">
        <v>552081.06000000006</v>
      </c>
      <c r="Y68" s="40"/>
      <c r="Z68" s="40">
        <v>1517.95</v>
      </c>
      <c r="AA68" s="40">
        <v>1029914.7</v>
      </c>
      <c r="AB68" s="40">
        <v>27000</v>
      </c>
      <c r="AC68" s="246">
        <v>1221974.7</v>
      </c>
      <c r="AD68" s="246"/>
      <c r="AE68" s="246"/>
      <c r="AF68" s="246">
        <v>293671.02</v>
      </c>
      <c r="AG68" s="246">
        <v>199455.16</v>
      </c>
      <c r="AH68" s="246"/>
      <c r="AI68" s="246"/>
      <c r="AJ68" s="246"/>
      <c r="AK68" s="77">
        <f t="shared" ref="AK68:AK99" si="8">SUM(F68:I68)</f>
        <v>881492.45</v>
      </c>
      <c r="AL68" s="31">
        <f t="shared" si="2"/>
        <v>427560.51</v>
      </c>
      <c r="AM68" s="21">
        <f t="shared" si="3"/>
        <v>453931.93999999994</v>
      </c>
      <c r="AN68" s="15">
        <f t="shared" si="4"/>
        <v>1610513.71</v>
      </c>
      <c r="AO68" s="16">
        <f t="shared" si="5"/>
        <v>1715100.88</v>
      </c>
      <c r="AP68" s="26">
        <f t="shared" si="6"/>
        <v>-104587.16999999993</v>
      </c>
    </row>
    <row r="69" spans="1:42" x14ac:dyDescent="0.2">
      <c r="A69" t="s">
        <v>553</v>
      </c>
      <c r="B69" t="s">
        <v>554</v>
      </c>
      <c r="C69" s="72">
        <v>2282</v>
      </c>
      <c r="D69" s="58" t="s">
        <v>1329</v>
      </c>
      <c r="E69" s="251" t="s">
        <v>1559</v>
      </c>
      <c r="F69" s="244">
        <v>783490.79</v>
      </c>
      <c r="G69" s="244">
        <v>5000</v>
      </c>
      <c r="H69" s="244">
        <v>161980.17000000001</v>
      </c>
      <c r="I69" s="244"/>
      <c r="J69" s="251">
        <v>-97214.53</v>
      </c>
      <c r="K69" s="251">
        <v>135142.25</v>
      </c>
      <c r="L69" s="251"/>
      <c r="O69" s="245">
        <v>15500</v>
      </c>
      <c r="P69" s="245">
        <v>4020</v>
      </c>
      <c r="Q69" s="245">
        <v>2476.48</v>
      </c>
      <c r="R69" s="251">
        <v>5000</v>
      </c>
      <c r="S69" s="251"/>
      <c r="T69" s="251">
        <v>-106703.8</v>
      </c>
      <c r="U69" s="251">
        <v>2191965</v>
      </c>
      <c r="V69" s="40"/>
      <c r="W69" s="40"/>
      <c r="X69" s="40">
        <v>441624.62</v>
      </c>
      <c r="Y69" s="40">
        <v>175880</v>
      </c>
      <c r="Z69" s="40">
        <v>1531.68</v>
      </c>
      <c r="AA69" s="40">
        <v>510960</v>
      </c>
      <c r="AB69" s="40"/>
      <c r="AC69" s="246">
        <v>716580</v>
      </c>
      <c r="AD69" s="246"/>
      <c r="AE69" s="246"/>
      <c r="AF69" s="246">
        <v>230984.7</v>
      </c>
      <c r="AG69" s="246">
        <v>84958.74</v>
      </c>
      <c r="AH69" s="246"/>
      <c r="AI69" s="246"/>
      <c r="AJ69" s="246"/>
      <c r="AK69" s="77">
        <f t="shared" si="8"/>
        <v>950470.96000000008</v>
      </c>
      <c r="AL69" s="31">
        <f t="shared" ref="AL69:AL132" si="9">SUM(N69:Q69)</f>
        <v>21996.48</v>
      </c>
      <c r="AM69" s="21">
        <f t="shared" ref="AM69:AM132" si="10">AK69-AL69</f>
        <v>928474.4800000001</v>
      </c>
      <c r="AN69" s="15">
        <f t="shared" ref="AN69:AN132" si="11">SUM(V69:AB69)</f>
        <v>1129996.3</v>
      </c>
      <c r="AO69" s="16">
        <f t="shared" ref="AO69:AO132" si="12">SUM(AC69:AJ69)</f>
        <v>1032523.44</v>
      </c>
      <c r="AP69" s="26">
        <f t="shared" ref="AP69:AP132" si="13">AN69-AO69</f>
        <v>97472.860000000102</v>
      </c>
    </row>
    <row r="70" spans="1:42" x14ac:dyDescent="0.2">
      <c r="A70" t="s">
        <v>553</v>
      </c>
      <c r="B70" t="s">
        <v>554</v>
      </c>
      <c r="C70" s="72">
        <v>2718</v>
      </c>
      <c r="D70" s="58" t="s">
        <v>1330</v>
      </c>
      <c r="E70" s="251" t="s">
        <v>1560</v>
      </c>
      <c r="F70" s="244">
        <v>897194.46</v>
      </c>
      <c r="G70" s="244">
        <v>0</v>
      </c>
      <c r="H70" s="244">
        <v>43617.38</v>
      </c>
      <c r="I70" s="244"/>
      <c r="J70" s="251">
        <v>32417.03</v>
      </c>
      <c r="K70" s="251">
        <v>196942.15</v>
      </c>
      <c r="L70" s="251"/>
      <c r="O70" s="245">
        <v>9115.58</v>
      </c>
      <c r="Q70" s="245"/>
      <c r="R70" s="251"/>
      <c r="S70" s="251"/>
      <c r="T70" s="251">
        <v>50047.21</v>
      </c>
      <c r="U70" s="251">
        <v>1302561.3500000001</v>
      </c>
      <c r="V70" s="40"/>
      <c r="W70" s="40"/>
      <c r="X70" s="40">
        <v>788543.87</v>
      </c>
      <c r="Y70" s="40"/>
      <c r="Z70" s="40">
        <v>2530.25</v>
      </c>
      <c r="AA70" s="40">
        <v>610632</v>
      </c>
      <c r="AB70" s="40">
        <v>1440</v>
      </c>
      <c r="AC70" s="246">
        <v>795192</v>
      </c>
      <c r="AD70" s="246"/>
      <c r="AE70" s="246"/>
      <c r="AF70" s="246">
        <v>220356.44</v>
      </c>
      <c r="AG70" s="246">
        <v>82458.33</v>
      </c>
      <c r="AH70" s="246"/>
      <c r="AI70" s="246"/>
      <c r="AJ70" s="246"/>
      <c r="AK70" s="77">
        <f t="shared" si="8"/>
        <v>940811.84</v>
      </c>
      <c r="AL70" s="31">
        <f t="shared" si="9"/>
        <v>9115.58</v>
      </c>
      <c r="AM70" s="21">
        <f t="shared" si="10"/>
        <v>931696.26</v>
      </c>
      <c r="AN70" s="15">
        <f t="shared" si="11"/>
        <v>1403146.12</v>
      </c>
      <c r="AO70" s="16">
        <f t="shared" si="12"/>
        <v>1098006.77</v>
      </c>
      <c r="AP70" s="26">
        <f t="shared" si="13"/>
        <v>305139.35000000009</v>
      </c>
    </row>
    <row r="71" spans="1:42" x14ac:dyDescent="0.2">
      <c r="A71" t="s">
        <v>553</v>
      </c>
      <c r="B71" t="s">
        <v>554</v>
      </c>
      <c r="C71" s="72">
        <v>4883</v>
      </c>
      <c r="D71" s="58" t="s">
        <v>1331</v>
      </c>
      <c r="E71" s="251" t="s">
        <v>1561</v>
      </c>
      <c r="F71" s="244">
        <v>716401.67</v>
      </c>
      <c r="G71" s="244">
        <v>0</v>
      </c>
      <c r="H71" s="244">
        <v>55248.3</v>
      </c>
      <c r="I71" s="244"/>
      <c r="J71" s="251">
        <v>401776.1</v>
      </c>
      <c r="K71" s="251">
        <v>87245.52</v>
      </c>
      <c r="L71" s="251"/>
      <c r="O71" s="245">
        <v>6121</v>
      </c>
      <c r="P71" s="245">
        <v>214950</v>
      </c>
      <c r="Q71" s="245"/>
      <c r="R71" s="251"/>
      <c r="S71" s="251"/>
      <c r="T71" s="251">
        <v>196412.55</v>
      </c>
      <c r="U71" s="251">
        <v>1726865.73</v>
      </c>
      <c r="V71" s="40"/>
      <c r="W71" s="40"/>
      <c r="X71" s="40">
        <v>560886.51</v>
      </c>
      <c r="Y71" s="40">
        <v>28000</v>
      </c>
      <c r="Z71" s="40"/>
      <c r="AA71" s="40">
        <v>663429</v>
      </c>
      <c r="AB71" s="40">
        <v>90600</v>
      </c>
      <c r="AC71" s="246">
        <v>948309</v>
      </c>
      <c r="AD71" s="246"/>
      <c r="AE71" s="246">
        <v>4000</v>
      </c>
      <c r="AF71" s="246">
        <v>390071.32</v>
      </c>
      <c r="AG71" s="246">
        <v>69431.86</v>
      </c>
      <c r="AH71" s="246"/>
      <c r="AI71" s="246"/>
      <c r="AJ71" s="246"/>
      <c r="AK71" s="77">
        <f t="shared" si="8"/>
        <v>771649.97000000009</v>
      </c>
      <c r="AL71" s="31">
        <f t="shared" si="9"/>
        <v>221071</v>
      </c>
      <c r="AM71" s="21">
        <f t="shared" si="10"/>
        <v>550578.97000000009</v>
      </c>
      <c r="AN71" s="15">
        <f t="shared" si="11"/>
        <v>1342915.51</v>
      </c>
      <c r="AO71" s="16">
        <f t="shared" si="12"/>
        <v>1411812.1800000002</v>
      </c>
      <c r="AP71" s="26">
        <f t="shared" si="13"/>
        <v>-68896.670000000158</v>
      </c>
    </row>
    <row r="72" spans="1:42" x14ac:dyDescent="0.2">
      <c r="A72" t="s">
        <v>553</v>
      </c>
      <c r="B72" t="s">
        <v>554</v>
      </c>
      <c r="C72" s="72">
        <v>4275</v>
      </c>
      <c r="D72" s="58" t="s">
        <v>1332</v>
      </c>
      <c r="E72" s="251" t="s">
        <v>1562</v>
      </c>
      <c r="F72" s="244">
        <v>482648.06</v>
      </c>
      <c r="G72" s="244">
        <v>0</v>
      </c>
      <c r="H72" s="244">
        <v>92659.36</v>
      </c>
      <c r="I72" s="244"/>
      <c r="J72" s="251">
        <v>311651.59999999998</v>
      </c>
      <c r="K72" s="251">
        <v>142723.60999999999</v>
      </c>
      <c r="L72" s="251"/>
      <c r="O72" s="245">
        <v>6150</v>
      </c>
      <c r="P72" s="245">
        <v>41500</v>
      </c>
      <c r="Q72" s="245"/>
      <c r="R72" s="251"/>
      <c r="S72" s="251"/>
      <c r="T72" s="251">
        <v>175224.06</v>
      </c>
      <c r="U72" s="251">
        <v>1340923.19</v>
      </c>
      <c r="V72" s="40"/>
      <c r="W72" s="40"/>
      <c r="X72" s="40">
        <v>381170.82</v>
      </c>
      <c r="Y72" s="40">
        <v>13500</v>
      </c>
      <c r="Z72" s="40">
        <v>756.1</v>
      </c>
      <c r="AA72" s="40">
        <v>689791.2</v>
      </c>
      <c r="AB72" s="40">
        <v>79500</v>
      </c>
      <c r="AC72" s="246">
        <v>1033591.2</v>
      </c>
      <c r="AD72" s="246"/>
      <c r="AE72" s="246"/>
      <c r="AF72" s="246">
        <v>200152.92</v>
      </c>
      <c r="AG72" s="246">
        <v>67212.160000000003</v>
      </c>
      <c r="AH72" s="246"/>
      <c r="AI72" s="246"/>
      <c r="AJ72" s="246"/>
      <c r="AK72" s="77">
        <f t="shared" si="8"/>
        <v>575307.42000000004</v>
      </c>
      <c r="AL72" s="31">
        <f t="shared" si="9"/>
        <v>47650</v>
      </c>
      <c r="AM72" s="21">
        <f t="shared" si="10"/>
        <v>527657.42000000004</v>
      </c>
      <c r="AN72" s="15">
        <f t="shared" si="11"/>
        <v>1164718.1199999999</v>
      </c>
      <c r="AO72" s="16">
        <f t="shared" si="12"/>
        <v>1300956.2799999998</v>
      </c>
      <c r="AP72" s="26">
        <f t="shared" si="13"/>
        <v>-136238.15999999992</v>
      </c>
    </row>
    <row r="73" spans="1:42" x14ac:dyDescent="0.2">
      <c r="A73" t="s">
        <v>553</v>
      </c>
      <c r="B73" t="s">
        <v>554</v>
      </c>
      <c r="C73" s="72">
        <v>3121</v>
      </c>
      <c r="D73" s="58" t="s">
        <v>1333</v>
      </c>
      <c r="E73" s="251" t="s">
        <v>1563</v>
      </c>
      <c r="F73" s="244">
        <v>613399.9</v>
      </c>
      <c r="G73" s="244">
        <v>0</v>
      </c>
      <c r="H73" s="244">
        <v>79087.88</v>
      </c>
      <c r="I73" s="244"/>
      <c r="J73" s="251">
        <v>767980.1</v>
      </c>
      <c r="K73" s="251">
        <v>148548.4</v>
      </c>
      <c r="L73" s="251"/>
      <c r="O73" s="245">
        <v>7600</v>
      </c>
      <c r="Q73" s="245"/>
      <c r="R73" s="251"/>
      <c r="S73" s="251"/>
      <c r="T73" s="251">
        <v>149934.78</v>
      </c>
      <c r="U73" s="251">
        <v>1529202.14</v>
      </c>
      <c r="V73" s="40"/>
      <c r="W73" s="40"/>
      <c r="X73" s="40">
        <v>442809.73</v>
      </c>
      <c r="Y73" s="40">
        <v>50000</v>
      </c>
      <c r="Z73" s="40">
        <v>28.93</v>
      </c>
      <c r="AA73" s="40">
        <v>368769.9</v>
      </c>
      <c r="AB73" s="40"/>
      <c r="AC73" s="246">
        <v>526929.9</v>
      </c>
      <c r="AD73" s="246"/>
      <c r="AE73" s="246"/>
      <c r="AF73" s="246">
        <v>205004.56</v>
      </c>
      <c r="AG73" s="246">
        <v>125649.98</v>
      </c>
      <c r="AH73" s="246"/>
      <c r="AI73" s="246"/>
      <c r="AJ73" s="246"/>
      <c r="AK73" s="77">
        <f t="shared" si="8"/>
        <v>692487.78</v>
      </c>
      <c r="AL73" s="31">
        <f t="shared" si="9"/>
        <v>7600</v>
      </c>
      <c r="AM73" s="21">
        <f t="shared" si="10"/>
        <v>684887.78</v>
      </c>
      <c r="AN73" s="15">
        <f t="shared" si="11"/>
        <v>861608.56</v>
      </c>
      <c r="AO73" s="16">
        <f t="shared" si="12"/>
        <v>857584.44</v>
      </c>
      <c r="AP73" s="26">
        <f t="shared" si="13"/>
        <v>4024.1200000001118</v>
      </c>
    </row>
    <row r="74" spans="1:42" x14ac:dyDescent="0.2">
      <c r="A74" t="s">
        <v>553</v>
      </c>
      <c r="B74" t="s">
        <v>554</v>
      </c>
      <c r="C74" s="72">
        <v>1601</v>
      </c>
      <c r="D74" s="58" t="s">
        <v>1334</v>
      </c>
      <c r="E74" s="251" t="s">
        <v>1564</v>
      </c>
      <c r="F74" s="244">
        <v>725028.2</v>
      </c>
      <c r="G74" s="244">
        <v>0</v>
      </c>
      <c r="H74" s="244">
        <v>49471.15</v>
      </c>
      <c r="I74" s="244"/>
      <c r="J74" s="251">
        <v>2068676.1</v>
      </c>
      <c r="K74" s="251">
        <v>254823.91</v>
      </c>
      <c r="L74" s="251"/>
      <c r="O74" s="245">
        <v>6000</v>
      </c>
      <c r="P74" s="245">
        <v>63400</v>
      </c>
      <c r="Q74" s="245"/>
      <c r="R74" s="251"/>
      <c r="S74" s="251"/>
      <c r="T74" s="251">
        <v>1141692.69</v>
      </c>
      <c r="U74" s="251">
        <v>464694.52</v>
      </c>
      <c r="V74" s="40"/>
      <c r="W74" s="40"/>
      <c r="X74" s="40">
        <v>481906.46</v>
      </c>
      <c r="Y74" s="40"/>
      <c r="Z74" s="40">
        <v>1381.62</v>
      </c>
      <c r="AA74" s="40">
        <v>554968.19999999995</v>
      </c>
      <c r="AB74" s="40">
        <v>47000</v>
      </c>
      <c r="AC74" s="246">
        <v>751068.2</v>
      </c>
      <c r="AD74" s="246"/>
      <c r="AE74" s="246"/>
      <c r="AF74" s="246">
        <v>184131.59</v>
      </c>
      <c r="AG74" s="246">
        <v>113090.04</v>
      </c>
      <c r="AH74" s="246"/>
      <c r="AI74" s="246"/>
      <c r="AJ74" s="246"/>
      <c r="AK74" s="77">
        <f t="shared" si="8"/>
        <v>774499.35</v>
      </c>
      <c r="AL74" s="31">
        <f t="shared" si="9"/>
        <v>69400</v>
      </c>
      <c r="AM74" s="21">
        <f t="shared" si="10"/>
        <v>705099.35</v>
      </c>
      <c r="AN74" s="15">
        <f t="shared" si="11"/>
        <v>1085256.28</v>
      </c>
      <c r="AO74" s="16">
        <f t="shared" si="12"/>
        <v>1048289.83</v>
      </c>
      <c r="AP74" s="26">
        <f t="shared" si="13"/>
        <v>36966.45000000007</v>
      </c>
    </row>
    <row r="75" spans="1:42" x14ac:dyDescent="0.2">
      <c r="A75" t="s">
        <v>553</v>
      </c>
      <c r="B75" t="s">
        <v>554</v>
      </c>
      <c r="C75" s="72">
        <v>4298</v>
      </c>
      <c r="D75" s="58" t="s">
        <v>1335</v>
      </c>
      <c r="E75" s="251" t="s">
        <v>1565</v>
      </c>
      <c r="F75" s="244">
        <v>406000.78</v>
      </c>
      <c r="G75" s="244">
        <v>0</v>
      </c>
      <c r="H75" s="244">
        <v>84240.41</v>
      </c>
      <c r="I75" s="244"/>
      <c r="J75" s="251">
        <v>1224798.27</v>
      </c>
      <c r="K75" s="251">
        <v>113025.84</v>
      </c>
      <c r="L75" s="251"/>
      <c r="O75" s="245">
        <v>11000</v>
      </c>
      <c r="P75" s="245">
        <v>55200</v>
      </c>
      <c r="Q75" s="245"/>
      <c r="R75" s="251"/>
      <c r="S75" s="251"/>
      <c r="T75" s="251">
        <v>179180.64</v>
      </c>
      <c r="U75" s="251">
        <v>961521.58</v>
      </c>
      <c r="V75" s="40"/>
      <c r="W75" s="40"/>
      <c r="X75" s="40">
        <v>362265.59999999998</v>
      </c>
      <c r="Y75" s="40">
        <v>39800</v>
      </c>
      <c r="Z75" s="40">
        <v>1684.35</v>
      </c>
      <c r="AA75" s="40">
        <v>579667.5</v>
      </c>
      <c r="AB75" s="40">
        <v>21000</v>
      </c>
      <c r="AC75" s="246">
        <v>892927.5</v>
      </c>
      <c r="AD75" s="246"/>
      <c r="AE75" s="246"/>
      <c r="AF75" s="246">
        <v>134638.35999999999</v>
      </c>
      <c r="AG75" s="246">
        <v>118899.13</v>
      </c>
      <c r="AH75" s="246"/>
      <c r="AI75" s="246"/>
      <c r="AJ75" s="246"/>
      <c r="AK75" s="77">
        <f t="shared" si="8"/>
        <v>490241.19000000006</v>
      </c>
      <c r="AL75" s="31">
        <f t="shared" si="9"/>
        <v>66200</v>
      </c>
      <c r="AM75" s="21">
        <f t="shared" si="10"/>
        <v>424041.19000000006</v>
      </c>
      <c r="AN75" s="15">
        <f t="shared" si="11"/>
        <v>1004417.45</v>
      </c>
      <c r="AO75" s="16">
        <f t="shared" si="12"/>
        <v>1146464.99</v>
      </c>
      <c r="AP75" s="26">
        <f t="shared" si="13"/>
        <v>-142047.54000000004</v>
      </c>
    </row>
    <row r="76" spans="1:42" x14ac:dyDescent="0.2">
      <c r="A76" t="s">
        <v>553</v>
      </c>
      <c r="B76" t="s">
        <v>554</v>
      </c>
      <c r="C76" s="72">
        <v>4211</v>
      </c>
      <c r="D76" s="58" t="s">
        <v>1336</v>
      </c>
      <c r="E76" s="251" t="s">
        <v>1566</v>
      </c>
      <c r="F76" s="244">
        <v>680505.48</v>
      </c>
      <c r="G76" s="244">
        <v>0</v>
      </c>
      <c r="H76" s="244">
        <v>120572.33</v>
      </c>
      <c r="I76" s="244"/>
      <c r="J76" s="251">
        <v>1546532.23</v>
      </c>
      <c r="K76" s="251">
        <v>259802.23</v>
      </c>
      <c r="L76" s="251"/>
      <c r="O76" s="245">
        <v>6000</v>
      </c>
      <c r="P76" s="245">
        <v>84000</v>
      </c>
      <c r="Q76" s="245"/>
      <c r="R76" s="251"/>
      <c r="S76" s="251"/>
      <c r="T76" s="251">
        <v>266565.09999999998</v>
      </c>
      <c r="U76" s="251">
        <v>2317512.06</v>
      </c>
      <c r="V76" s="40"/>
      <c r="W76" s="40"/>
      <c r="X76" s="40">
        <v>390226.08</v>
      </c>
      <c r="Y76" s="40">
        <v>46850</v>
      </c>
      <c r="Z76" s="40">
        <v>8.3699999999999992</v>
      </c>
      <c r="AA76" s="40">
        <v>458326.4</v>
      </c>
      <c r="AB76" s="40">
        <v>9000</v>
      </c>
      <c r="AC76" s="246">
        <v>684466.4</v>
      </c>
      <c r="AD76" s="246"/>
      <c r="AE76" s="246"/>
      <c r="AF76" s="246">
        <v>188168.49</v>
      </c>
      <c r="AG76" s="246">
        <v>76786.210000000006</v>
      </c>
      <c r="AH76" s="246"/>
      <c r="AI76" s="246"/>
      <c r="AJ76" s="246"/>
      <c r="AK76" s="77">
        <f t="shared" si="8"/>
        <v>801077.80999999994</v>
      </c>
      <c r="AL76" s="31">
        <f t="shared" si="9"/>
        <v>90000</v>
      </c>
      <c r="AM76" s="21">
        <f t="shared" si="10"/>
        <v>711077.80999999994</v>
      </c>
      <c r="AN76" s="15">
        <f t="shared" si="11"/>
        <v>904410.85000000009</v>
      </c>
      <c r="AO76" s="16">
        <f t="shared" si="12"/>
        <v>949421.1</v>
      </c>
      <c r="AP76" s="26">
        <f t="shared" si="13"/>
        <v>-45010.249999999884</v>
      </c>
    </row>
    <row r="77" spans="1:42" x14ac:dyDescent="0.2">
      <c r="A77" t="s">
        <v>553</v>
      </c>
      <c r="B77" t="s">
        <v>554</v>
      </c>
      <c r="C77" s="72">
        <v>3166</v>
      </c>
      <c r="D77" s="58" t="s">
        <v>1337</v>
      </c>
      <c r="E77" s="251" t="s">
        <v>1567</v>
      </c>
      <c r="F77" s="244">
        <v>400215.51</v>
      </c>
      <c r="G77" s="244">
        <v>0</v>
      </c>
      <c r="H77" s="244">
        <v>76495.97</v>
      </c>
      <c r="I77" s="244"/>
      <c r="J77" s="251">
        <v>538548.12</v>
      </c>
      <c r="K77" s="251">
        <v>247297.42</v>
      </c>
      <c r="L77" s="251"/>
      <c r="O77" s="245">
        <v>9649.02</v>
      </c>
      <c r="P77" s="245">
        <v>374010</v>
      </c>
      <c r="Q77" s="245">
        <v>167101.53</v>
      </c>
      <c r="R77" s="251"/>
      <c r="S77" s="251"/>
      <c r="T77" s="251">
        <v>157099.47</v>
      </c>
      <c r="U77" s="251">
        <v>2233839.69</v>
      </c>
      <c r="V77" s="40"/>
      <c r="W77" s="40"/>
      <c r="X77" s="40">
        <v>470478.93</v>
      </c>
      <c r="Y77" s="40"/>
      <c r="Z77" s="40">
        <v>887.03</v>
      </c>
      <c r="AA77" s="40">
        <v>507595.5</v>
      </c>
      <c r="AB77" s="40">
        <v>92400</v>
      </c>
      <c r="AC77" s="246">
        <v>762295.5</v>
      </c>
      <c r="AD77" s="246"/>
      <c r="AE77" s="246"/>
      <c r="AF77" s="246">
        <v>311470.17</v>
      </c>
      <c r="AG77" s="246">
        <v>86835.16</v>
      </c>
      <c r="AH77" s="246"/>
      <c r="AI77" s="246"/>
      <c r="AJ77" s="246"/>
      <c r="AK77" s="77">
        <f t="shared" si="8"/>
        <v>476711.48</v>
      </c>
      <c r="AL77" s="31">
        <f t="shared" si="9"/>
        <v>550760.55000000005</v>
      </c>
      <c r="AM77" s="21">
        <f t="shared" si="10"/>
        <v>-74049.070000000065</v>
      </c>
      <c r="AN77" s="15">
        <f t="shared" si="11"/>
        <v>1071361.46</v>
      </c>
      <c r="AO77" s="16">
        <f t="shared" si="12"/>
        <v>1160600.8299999998</v>
      </c>
      <c r="AP77" s="26">
        <f t="shared" si="13"/>
        <v>-89239.369999999879</v>
      </c>
    </row>
    <row r="78" spans="1:42" x14ac:dyDescent="0.2">
      <c r="A78" t="s">
        <v>553</v>
      </c>
      <c r="B78" t="s">
        <v>554</v>
      </c>
      <c r="C78" s="72">
        <v>2186</v>
      </c>
      <c r="D78" s="58" t="s">
        <v>1338</v>
      </c>
      <c r="E78" s="251" t="s">
        <v>1639</v>
      </c>
      <c r="F78" s="244">
        <v>676991.29</v>
      </c>
      <c r="G78" s="244">
        <v>0</v>
      </c>
      <c r="H78" s="244">
        <v>84752.75</v>
      </c>
      <c r="I78" s="244"/>
      <c r="J78" s="251">
        <v>313802.43</v>
      </c>
      <c r="K78" s="251">
        <v>504962.62</v>
      </c>
      <c r="L78" s="251"/>
      <c r="Q78" s="245">
        <v>1532.73</v>
      </c>
      <c r="R78" s="251"/>
      <c r="S78" s="251"/>
      <c r="T78" s="251">
        <v>61978.239999999998</v>
      </c>
      <c r="U78" s="251">
        <v>2560558.21</v>
      </c>
      <c r="V78" s="40"/>
      <c r="W78" s="40"/>
      <c r="X78" s="40">
        <v>418349.29</v>
      </c>
      <c r="Y78" s="40">
        <v>42000</v>
      </c>
      <c r="Z78" s="40"/>
      <c r="AA78" s="40">
        <v>364984</v>
      </c>
      <c r="AB78" s="40"/>
      <c r="AC78" s="246">
        <v>528618</v>
      </c>
      <c r="AD78" s="246"/>
      <c r="AE78" s="246"/>
      <c r="AF78" s="246">
        <v>226798.65</v>
      </c>
      <c r="AG78" s="246">
        <v>65619.42</v>
      </c>
      <c r="AH78" s="246"/>
      <c r="AI78" s="246"/>
      <c r="AJ78" s="246"/>
      <c r="AK78" s="77">
        <f t="shared" si="8"/>
        <v>761744.04</v>
      </c>
      <c r="AL78" s="31">
        <f t="shared" si="9"/>
        <v>1532.73</v>
      </c>
      <c r="AM78" s="21">
        <f t="shared" si="10"/>
        <v>760211.31</v>
      </c>
      <c r="AN78" s="15">
        <f t="shared" si="11"/>
        <v>825333.29</v>
      </c>
      <c r="AO78" s="16">
        <f t="shared" si="12"/>
        <v>821036.07000000007</v>
      </c>
      <c r="AP78" s="26">
        <f t="shared" si="13"/>
        <v>4297.2199999999721</v>
      </c>
    </row>
    <row r="79" spans="1:42" x14ac:dyDescent="0.2">
      <c r="A79" t="s">
        <v>557</v>
      </c>
      <c r="B79" t="s">
        <v>558</v>
      </c>
      <c r="C79" s="72">
        <v>3311</v>
      </c>
      <c r="D79" s="58" t="s">
        <v>1339</v>
      </c>
      <c r="E79" s="251" t="s">
        <v>1568</v>
      </c>
      <c r="F79" s="244">
        <v>260193.6</v>
      </c>
      <c r="G79" s="244">
        <v>0</v>
      </c>
      <c r="H79" s="244">
        <v>46581.53</v>
      </c>
      <c r="I79" s="244"/>
      <c r="J79" s="251">
        <v>393747.07</v>
      </c>
      <c r="K79" s="251">
        <v>543641.98</v>
      </c>
      <c r="L79" s="251"/>
      <c r="Q79" s="245"/>
      <c r="R79" s="251"/>
      <c r="S79" s="251"/>
      <c r="T79" s="251">
        <v>-53232.18</v>
      </c>
      <c r="U79" s="251">
        <v>1212676.51</v>
      </c>
      <c r="V79" s="40"/>
      <c r="W79" s="40"/>
      <c r="X79" s="40">
        <v>557298.56000000006</v>
      </c>
      <c r="Y79" s="40"/>
      <c r="Z79" s="40">
        <v>626.35</v>
      </c>
      <c r="AA79" s="40">
        <v>794220</v>
      </c>
      <c r="AB79" s="40"/>
      <c r="AC79" s="246">
        <v>934100</v>
      </c>
      <c r="AD79" s="246"/>
      <c r="AE79" s="246"/>
      <c r="AF79" s="246">
        <v>229103.31</v>
      </c>
      <c r="AG79" s="246">
        <v>94059.75</v>
      </c>
      <c r="AH79" s="246"/>
      <c r="AI79" s="246"/>
      <c r="AJ79" s="246"/>
      <c r="AK79" s="77">
        <f t="shared" si="8"/>
        <v>306775.13</v>
      </c>
      <c r="AL79" s="31">
        <f t="shared" si="9"/>
        <v>0</v>
      </c>
      <c r="AM79" s="21">
        <f t="shared" si="10"/>
        <v>306775.13</v>
      </c>
      <c r="AN79" s="15">
        <f t="shared" si="11"/>
        <v>1352144.9100000001</v>
      </c>
      <c r="AO79" s="16">
        <f t="shared" si="12"/>
        <v>1257263.06</v>
      </c>
      <c r="AP79" s="26">
        <f t="shared" si="13"/>
        <v>94881.850000000093</v>
      </c>
    </row>
    <row r="80" spans="1:42" x14ac:dyDescent="0.2">
      <c r="A80" t="s">
        <v>557</v>
      </c>
      <c r="B80" t="s">
        <v>558</v>
      </c>
      <c r="C80" s="72">
        <v>2139</v>
      </c>
      <c r="D80" s="58" t="s">
        <v>1340</v>
      </c>
      <c r="E80" s="251" t="s">
        <v>1569</v>
      </c>
      <c r="F80" s="244">
        <v>92065.87</v>
      </c>
      <c r="G80" s="244">
        <v>4108.5</v>
      </c>
      <c r="H80" s="244">
        <v>81750.759999999995</v>
      </c>
      <c r="I80" s="244"/>
      <c r="J80" s="251">
        <v>208761.84</v>
      </c>
      <c r="K80" s="251">
        <v>53187.39</v>
      </c>
      <c r="L80" s="251"/>
      <c r="O80" s="245">
        <v>12440</v>
      </c>
      <c r="P80" s="245">
        <v>84300</v>
      </c>
      <c r="Q80" s="245"/>
      <c r="R80" s="251"/>
      <c r="S80" s="251"/>
      <c r="T80" s="251">
        <v>-993564.31</v>
      </c>
      <c r="U80" s="251">
        <v>1431387.54</v>
      </c>
      <c r="V80" s="40"/>
      <c r="W80" s="40"/>
      <c r="X80" s="40">
        <v>344629.34</v>
      </c>
      <c r="Y80" s="40"/>
      <c r="Z80" s="40">
        <v>268.56</v>
      </c>
      <c r="AA80" s="40">
        <v>709920</v>
      </c>
      <c r="AB80" s="40"/>
      <c r="AC80" s="246">
        <v>871800</v>
      </c>
      <c r="AD80" s="246"/>
      <c r="AE80" s="246"/>
      <c r="AF80" s="246">
        <v>206535.77</v>
      </c>
      <c r="AG80" s="246">
        <v>63589</v>
      </c>
      <c r="AH80" s="246"/>
      <c r="AI80" s="246"/>
      <c r="AJ80" s="246"/>
      <c r="AK80" s="77">
        <f t="shared" si="8"/>
        <v>177925.13</v>
      </c>
      <c r="AL80" s="31">
        <f t="shared" si="9"/>
        <v>96740</v>
      </c>
      <c r="AM80" s="21">
        <f t="shared" si="10"/>
        <v>81185.13</v>
      </c>
      <c r="AN80" s="15">
        <f t="shared" si="11"/>
        <v>1054817.8999999999</v>
      </c>
      <c r="AO80" s="16">
        <f t="shared" si="12"/>
        <v>1141924.77</v>
      </c>
      <c r="AP80" s="26">
        <f t="shared" si="13"/>
        <v>-87106.870000000112</v>
      </c>
    </row>
    <row r="81" spans="1:42" x14ac:dyDescent="0.2">
      <c r="A81" t="s">
        <v>557</v>
      </c>
      <c r="B81" t="s">
        <v>558</v>
      </c>
      <c r="C81" s="72">
        <v>4074</v>
      </c>
      <c r="D81" s="58" t="s">
        <v>1341</v>
      </c>
      <c r="E81" s="251" t="s">
        <v>1570</v>
      </c>
      <c r="F81" s="244">
        <v>597746</v>
      </c>
      <c r="G81" s="244">
        <v>0</v>
      </c>
      <c r="H81" s="244">
        <v>42771.87</v>
      </c>
      <c r="I81" s="244"/>
      <c r="J81" s="251">
        <v>448671.74</v>
      </c>
      <c r="K81" s="251">
        <v>719700.29</v>
      </c>
      <c r="L81" s="251"/>
      <c r="O81" s="245">
        <v>152770.42000000001</v>
      </c>
      <c r="P81" s="245">
        <v>69750</v>
      </c>
      <c r="Q81" s="245">
        <v>1480.57</v>
      </c>
      <c r="R81" s="251"/>
      <c r="S81" s="251"/>
      <c r="T81" s="251">
        <v>-175069.08</v>
      </c>
      <c r="U81" s="251">
        <v>2015625.01</v>
      </c>
      <c r="V81" s="40"/>
      <c r="W81" s="40"/>
      <c r="X81" s="40">
        <v>320861.33</v>
      </c>
      <c r="Y81" s="40"/>
      <c r="Z81" s="40">
        <v>812</v>
      </c>
      <c r="AA81" s="40">
        <v>892740</v>
      </c>
      <c r="AB81" s="40">
        <v>105400</v>
      </c>
      <c r="AC81" s="246">
        <v>1290910</v>
      </c>
      <c r="AD81" s="246"/>
      <c r="AE81" s="246">
        <v>4640</v>
      </c>
      <c r="AF81" s="246">
        <v>196733.77</v>
      </c>
      <c r="AG81" s="246">
        <v>74889.58</v>
      </c>
      <c r="AH81" s="246"/>
      <c r="AI81" s="246"/>
      <c r="AJ81" s="246"/>
      <c r="AK81" s="77">
        <f t="shared" si="8"/>
        <v>640517.87</v>
      </c>
      <c r="AL81" s="31">
        <f t="shared" si="9"/>
        <v>224000.99000000002</v>
      </c>
      <c r="AM81" s="21">
        <f t="shared" si="10"/>
        <v>416516.88</v>
      </c>
      <c r="AN81" s="15">
        <f t="shared" si="11"/>
        <v>1319813.33</v>
      </c>
      <c r="AO81" s="16">
        <f t="shared" si="12"/>
        <v>1567173.35</v>
      </c>
      <c r="AP81" s="26">
        <f t="shared" si="13"/>
        <v>-247360.02000000002</v>
      </c>
    </row>
    <row r="82" spans="1:42" x14ac:dyDescent="0.2">
      <c r="A82" t="s">
        <v>557</v>
      </c>
      <c r="B82" t="s">
        <v>558</v>
      </c>
      <c r="C82" s="72">
        <v>2831</v>
      </c>
      <c r="D82" s="58" t="s">
        <v>1342</v>
      </c>
      <c r="E82" s="256" t="s">
        <v>1571</v>
      </c>
      <c r="F82" s="244">
        <v>285752.74</v>
      </c>
      <c r="G82" s="244">
        <v>0</v>
      </c>
      <c r="H82" s="244">
        <v>50428.6</v>
      </c>
      <c r="I82" s="244"/>
      <c r="J82" s="251">
        <v>423205.26</v>
      </c>
      <c r="K82" s="251">
        <v>301620.5</v>
      </c>
      <c r="L82" s="251"/>
      <c r="O82" s="245">
        <v>13800</v>
      </c>
      <c r="P82" s="245">
        <v>197468</v>
      </c>
      <c r="Q82" s="245">
        <v>0</v>
      </c>
      <c r="R82" s="251"/>
      <c r="S82" s="251"/>
      <c r="T82" s="251">
        <v>-176284.94</v>
      </c>
      <c r="U82" s="251">
        <v>1171298.0900000001</v>
      </c>
      <c r="V82" s="40"/>
      <c r="W82" s="40"/>
      <c r="X82" s="40">
        <v>250545.39</v>
      </c>
      <c r="Y82" s="40">
        <v>100</v>
      </c>
      <c r="Z82" s="40">
        <v>292.63</v>
      </c>
      <c r="AA82" s="40">
        <v>802680</v>
      </c>
      <c r="AB82" s="40">
        <v>161667.65</v>
      </c>
      <c r="AC82" s="246">
        <v>969420</v>
      </c>
      <c r="AD82" s="246"/>
      <c r="AE82" s="246"/>
      <c r="AF82" s="246">
        <v>328295.27</v>
      </c>
      <c r="AG82" s="246">
        <v>56220.3</v>
      </c>
      <c r="AH82" s="246"/>
      <c r="AI82" s="246"/>
      <c r="AJ82" s="246"/>
      <c r="AK82" s="77">
        <f t="shared" si="8"/>
        <v>336181.33999999997</v>
      </c>
      <c r="AL82" s="31">
        <f t="shared" si="9"/>
        <v>211268</v>
      </c>
      <c r="AM82" s="21">
        <f t="shared" si="10"/>
        <v>124913.33999999997</v>
      </c>
      <c r="AN82" s="15">
        <f t="shared" si="11"/>
        <v>1215285.67</v>
      </c>
      <c r="AO82" s="16">
        <f t="shared" si="12"/>
        <v>1353935.57</v>
      </c>
      <c r="AP82" s="26">
        <f t="shared" si="13"/>
        <v>-138649.90000000014</v>
      </c>
    </row>
    <row r="83" spans="1:42" x14ac:dyDescent="0.2">
      <c r="A83" t="s">
        <v>557</v>
      </c>
      <c r="B83" t="s">
        <v>558</v>
      </c>
      <c r="C83" s="72">
        <v>2983</v>
      </c>
      <c r="D83" s="58" t="s">
        <v>1343</v>
      </c>
      <c r="E83" s="251" t="s">
        <v>1572</v>
      </c>
      <c r="F83" s="244">
        <v>1248534.29</v>
      </c>
      <c r="G83" s="244">
        <v>0</v>
      </c>
      <c r="H83" s="244">
        <v>30921.26</v>
      </c>
      <c r="I83" s="244"/>
      <c r="J83" s="251">
        <v>622886.74</v>
      </c>
      <c r="K83" s="251">
        <v>220684.77</v>
      </c>
      <c r="L83" s="251"/>
      <c r="P83" s="245">
        <v>185030</v>
      </c>
      <c r="Q83" s="245"/>
      <c r="R83" s="251"/>
      <c r="S83" s="251"/>
      <c r="T83" s="251">
        <v>-843295.36</v>
      </c>
      <c r="U83" s="251">
        <v>1745362.84</v>
      </c>
      <c r="V83" s="40"/>
      <c r="W83" s="40"/>
      <c r="X83" s="40">
        <v>1276424.92</v>
      </c>
      <c r="Y83" s="40">
        <v>523710</v>
      </c>
      <c r="Z83" s="40">
        <v>1081.79</v>
      </c>
      <c r="AA83" s="40">
        <v>1014300</v>
      </c>
      <c r="AB83" s="40"/>
      <c r="AC83" s="246">
        <v>1141350</v>
      </c>
      <c r="AD83" s="246"/>
      <c r="AE83" s="246">
        <v>7840</v>
      </c>
      <c r="AF83" s="246">
        <v>524847.88</v>
      </c>
      <c r="AG83" s="246">
        <v>102389.25</v>
      </c>
      <c r="AH83" s="246"/>
      <c r="AI83" s="246"/>
      <c r="AJ83" s="246"/>
      <c r="AK83" s="77">
        <f t="shared" si="8"/>
        <v>1279455.55</v>
      </c>
      <c r="AL83" s="31">
        <f t="shared" si="9"/>
        <v>185030</v>
      </c>
      <c r="AM83" s="21">
        <f t="shared" si="10"/>
        <v>1094425.55</v>
      </c>
      <c r="AN83" s="15">
        <f t="shared" si="11"/>
        <v>2815516.71</v>
      </c>
      <c r="AO83" s="16">
        <f t="shared" si="12"/>
        <v>1776427.13</v>
      </c>
      <c r="AP83" s="26">
        <f t="shared" si="13"/>
        <v>1039089.5800000001</v>
      </c>
    </row>
    <row r="84" spans="1:42" x14ac:dyDescent="0.2">
      <c r="A84" t="s">
        <v>557</v>
      </c>
      <c r="B84" t="s">
        <v>558</v>
      </c>
      <c r="C84" s="72">
        <v>1867</v>
      </c>
      <c r="D84" s="58" t="s">
        <v>1344</v>
      </c>
      <c r="E84" s="256" t="s">
        <v>1573</v>
      </c>
      <c r="F84" s="244">
        <v>440606.94</v>
      </c>
      <c r="G84" s="244">
        <v>68883.69</v>
      </c>
      <c r="H84" s="244">
        <v>31850.77</v>
      </c>
      <c r="I84" s="244"/>
      <c r="J84" s="251">
        <v>914467.4</v>
      </c>
      <c r="K84" s="251">
        <v>329652.56</v>
      </c>
      <c r="L84" s="251"/>
      <c r="O84" s="245">
        <v>10463.74</v>
      </c>
      <c r="Q84" s="245">
        <v>538.71</v>
      </c>
      <c r="R84" s="251"/>
      <c r="S84" s="251"/>
      <c r="T84" s="251">
        <v>-350751.22</v>
      </c>
      <c r="U84" s="251">
        <v>1929262.58</v>
      </c>
      <c r="V84" s="40">
        <v>4.43</v>
      </c>
      <c r="W84" s="40"/>
      <c r="X84" s="40">
        <v>531244.39</v>
      </c>
      <c r="Y84" s="40">
        <v>129289</v>
      </c>
      <c r="Z84" s="40">
        <v>666.67</v>
      </c>
      <c r="AA84" s="40">
        <v>779160</v>
      </c>
      <c r="AB84" s="40">
        <v>9673.5</v>
      </c>
      <c r="AC84" s="246">
        <v>945620</v>
      </c>
      <c r="AD84" s="246"/>
      <c r="AE84" s="246">
        <v>4600</v>
      </c>
      <c r="AF84" s="246">
        <v>219094.48</v>
      </c>
      <c r="AG84" s="246">
        <v>78409.960000000006</v>
      </c>
      <c r="AH84" s="246"/>
      <c r="AI84" s="246"/>
      <c r="AJ84" s="246">
        <v>580</v>
      </c>
      <c r="AK84" s="77">
        <f t="shared" si="8"/>
        <v>541341.4</v>
      </c>
      <c r="AL84" s="31">
        <f t="shared" si="9"/>
        <v>11002.45</v>
      </c>
      <c r="AM84" s="21">
        <f t="shared" si="10"/>
        <v>530338.95000000007</v>
      </c>
      <c r="AN84" s="15">
        <f t="shared" si="11"/>
        <v>1450037.9900000002</v>
      </c>
      <c r="AO84" s="16">
        <f t="shared" si="12"/>
        <v>1248304.44</v>
      </c>
      <c r="AP84" s="26">
        <f t="shared" si="13"/>
        <v>201733.55000000028</v>
      </c>
    </row>
    <row r="85" spans="1:42" x14ac:dyDescent="0.2">
      <c r="A85" t="s">
        <v>557</v>
      </c>
      <c r="B85" t="s">
        <v>558</v>
      </c>
      <c r="C85" s="72">
        <v>2692</v>
      </c>
      <c r="D85" s="58" t="s">
        <v>1345</v>
      </c>
      <c r="E85" s="256" t="s">
        <v>1574</v>
      </c>
      <c r="F85" s="244">
        <v>426392.12</v>
      </c>
      <c r="G85" s="244">
        <v>0</v>
      </c>
      <c r="H85" s="244">
        <v>18725.02</v>
      </c>
      <c r="I85" s="244"/>
      <c r="J85" s="251">
        <v>321704.21999999997</v>
      </c>
      <c r="K85" s="251">
        <v>184225.42</v>
      </c>
      <c r="L85" s="251"/>
      <c r="Q85" s="245"/>
      <c r="R85" s="251"/>
      <c r="S85" s="251"/>
      <c r="T85" s="251">
        <v>-908579.25</v>
      </c>
      <c r="U85" s="251">
        <v>1851699.47</v>
      </c>
      <c r="V85" s="40"/>
      <c r="W85" s="40"/>
      <c r="X85" s="40">
        <v>463791.26</v>
      </c>
      <c r="Y85" s="40"/>
      <c r="Z85" s="40">
        <v>1555.47</v>
      </c>
      <c r="AA85" s="40">
        <v>842940</v>
      </c>
      <c r="AB85" s="40"/>
      <c r="AC85" s="246">
        <v>1028883</v>
      </c>
      <c r="AD85" s="246"/>
      <c r="AE85" s="246"/>
      <c r="AF85" s="246">
        <v>167226.25</v>
      </c>
      <c r="AG85" s="246">
        <v>96748.92</v>
      </c>
      <c r="AH85" s="246"/>
      <c r="AI85" s="246"/>
      <c r="AJ85" s="246"/>
      <c r="AK85" s="77">
        <f t="shared" si="8"/>
        <v>445117.14</v>
      </c>
      <c r="AL85" s="31">
        <f t="shared" si="9"/>
        <v>0</v>
      </c>
      <c r="AM85" s="21">
        <f t="shared" si="10"/>
        <v>445117.14</v>
      </c>
      <c r="AN85" s="15">
        <f t="shared" si="11"/>
        <v>1308286.73</v>
      </c>
      <c r="AO85" s="16">
        <f t="shared" si="12"/>
        <v>1292858.17</v>
      </c>
      <c r="AP85" s="26">
        <f t="shared" si="13"/>
        <v>15428.560000000056</v>
      </c>
    </row>
    <row r="86" spans="1:42" x14ac:dyDescent="0.2">
      <c r="A86" t="s">
        <v>557</v>
      </c>
      <c r="B86" t="s">
        <v>558</v>
      </c>
      <c r="C86" s="72">
        <v>1950</v>
      </c>
      <c r="D86" s="58" t="s">
        <v>1346</v>
      </c>
      <c r="E86" s="251" t="s">
        <v>1575</v>
      </c>
      <c r="F86" s="244">
        <v>239280.52</v>
      </c>
      <c r="G86" s="244">
        <v>0</v>
      </c>
      <c r="H86" s="244">
        <v>59563.07</v>
      </c>
      <c r="I86" s="244">
        <v>13288</v>
      </c>
      <c r="J86" s="251">
        <v>581299.73</v>
      </c>
      <c r="K86" s="251">
        <v>153821.93</v>
      </c>
      <c r="L86" s="251"/>
      <c r="Q86" s="245">
        <v>13288</v>
      </c>
      <c r="R86" s="251"/>
      <c r="S86" s="251"/>
      <c r="T86" s="251">
        <v>-199216.71</v>
      </c>
      <c r="U86" s="251">
        <v>1211766.1200000001</v>
      </c>
      <c r="V86" s="40"/>
      <c r="W86" s="40"/>
      <c r="X86" s="40">
        <v>424588.1</v>
      </c>
      <c r="Y86" s="40"/>
      <c r="Z86" s="40"/>
      <c r="AA86" s="40">
        <v>742080</v>
      </c>
      <c r="AB86" s="40"/>
      <c r="AC86" s="246">
        <v>939792</v>
      </c>
      <c r="AD86" s="246">
        <v>4000</v>
      </c>
      <c r="AE86" s="246"/>
      <c r="AF86" s="246">
        <v>162597.46</v>
      </c>
      <c r="AG86" s="246">
        <v>24400.799999999999</v>
      </c>
      <c r="AH86" s="246"/>
      <c r="AI86" s="246"/>
      <c r="AJ86" s="246"/>
      <c r="AK86" s="77">
        <f t="shared" si="8"/>
        <v>312131.58999999997</v>
      </c>
      <c r="AL86" s="31">
        <f t="shared" si="9"/>
        <v>13288</v>
      </c>
      <c r="AM86" s="21">
        <f t="shared" si="10"/>
        <v>298843.58999999997</v>
      </c>
      <c r="AN86" s="15">
        <f t="shared" si="11"/>
        <v>1166668.1000000001</v>
      </c>
      <c r="AO86" s="16">
        <f t="shared" si="12"/>
        <v>1130790.26</v>
      </c>
      <c r="AP86" s="26">
        <f t="shared" si="13"/>
        <v>35877.840000000084</v>
      </c>
    </row>
    <row r="87" spans="1:42" x14ac:dyDescent="0.2">
      <c r="A87" t="s">
        <v>557</v>
      </c>
      <c r="B87" t="s">
        <v>558</v>
      </c>
      <c r="C87" s="72">
        <v>2898</v>
      </c>
      <c r="D87" s="58" t="s">
        <v>1347</v>
      </c>
      <c r="E87" s="251" t="s">
        <v>1576</v>
      </c>
      <c r="F87" s="244">
        <v>476433.54</v>
      </c>
      <c r="G87" s="244">
        <v>0</v>
      </c>
      <c r="H87" s="244">
        <v>57471.199999999997</v>
      </c>
      <c r="I87" s="244"/>
      <c r="J87" s="251">
        <v>10534.1</v>
      </c>
      <c r="K87" s="251">
        <v>576768.71</v>
      </c>
      <c r="L87" s="251"/>
      <c r="O87" s="245">
        <v>1500</v>
      </c>
      <c r="P87" s="245">
        <v>118330</v>
      </c>
      <c r="Q87" s="245">
        <v>2965.03</v>
      </c>
      <c r="R87" s="251"/>
      <c r="S87" s="251">
        <v>67378.53</v>
      </c>
      <c r="T87" s="251">
        <v>46303.03</v>
      </c>
      <c r="U87" s="251">
        <v>907622.82</v>
      </c>
      <c r="V87" s="40"/>
      <c r="W87" s="40"/>
      <c r="X87" s="40">
        <v>507113.74</v>
      </c>
      <c r="Y87" s="40"/>
      <c r="Z87" s="40">
        <v>705.01</v>
      </c>
      <c r="AA87" s="40">
        <v>801600</v>
      </c>
      <c r="AB87" s="40"/>
      <c r="AC87" s="246">
        <v>921075</v>
      </c>
      <c r="AD87" s="246"/>
      <c r="AE87" s="246">
        <v>520</v>
      </c>
      <c r="AF87" s="246">
        <v>357180.05</v>
      </c>
      <c r="AG87" s="246">
        <v>51247.56</v>
      </c>
      <c r="AH87" s="246"/>
      <c r="AI87" s="246"/>
      <c r="AJ87" s="246"/>
      <c r="AK87" s="77">
        <f t="shared" si="8"/>
        <v>533904.74</v>
      </c>
      <c r="AL87" s="31">
        <f t="shared" si="9"/>
        <v>122795.03</v>
      </c>
      <c r="AM87" s="21">
        <f t="shared" si="10"/>
        <v>411109.70999999996</v>
      </c>
      <c r="AN87" s="15">
        <f t="shared" si="11"/>
        <v>1309418.75</v>
      </c>
      <c r="AO87" s="16">
        <f t="shared" si="12"/>
        <v>1330022.6100000001</v>
      </c>
      <c r="AP87" s="26">
        <f t="shared" si="13"/>
        <v>-20603.860000000102</v>
      </c>
    </row>
    <row r="88" spans="1:42" x14ac:dyDescent="0.2">
      <c r="A88" t="s">
        <v>557</v>
      </c>
      <c r="B88" t="s">
        <v>558</v>
      </c>
      <c r="C88" s="72">
        <v>1653</v>
      </c>
      <c r="D88" s="58" t="s">
        <v>1348</v>
      </c>
      <c r="E88" s="251" t="s">
        <v>1646</v>
      </c>
      <c r="F88" s="244">
        <v>229313.34</v>
      </c>
      <c r="G88" s="244">
        <v>22853.68</v>
      </c>
      <c r="H88" s="244">
        <v>25901.54</v>
      </c>
      <c r="I88" s="244"/>
      <c r="J88" s="251">
        <v>629871.81999999995</v>
      </c>
      <c r="K88" s="251">
        <v>102310.33</v>
      </c>
      <c r="L88" s="251"/>
      <c r="O88" s="245">
        <v>29699.439999999999</v>
      </c>
      <c r="Q88" s="245"/>
      <c r="R88" s="251"/>
      <c r="S88" s="251"/>
      <c r="T88" s="251">
        <v>-705941.63</v>
      </c>
      <c r="U88" s="251">
        <v>1583723.57</v>
      </c>
      <c r="V88" s="40"/>
      <c r="W88" s="40"/>
      <c r="X88" s="40">
        <v>468210.13</v>
      </c>
      <c r="Y88" s="40">
        <v>21000</v>
      </c>
      <c r="Z88" s="40">
        <v>291.18</v>
      </c>
      <c r="AA88" s="40">
        <v>729210</v>
      </c>
      <c r="AB88" s="40"/>
      <c r="AC88" s="246">
        <v>862380</v>
      </c>
      <c r="AD88" s="246"/>
      <c r="AE88" s="246">
        <v>4160</v>
      </c>
      <c r="AF88" s="246">
        <v>142732.06</v>
      </c>
      <c r="AG88" s="246">
        <v>104140.92</v>
      </c>
      <c r="AH88" s="246"/>
      <c r="AI88" s="246"/>
      <c r="AJ88" s="246"/>
      <c r="AK88" s="77">
        <f t="shared" si="8"/>
        <v>278068.56</v>
      </c>
      <c r="AL88" s="31">
        <f t="shared" si="9"/>
        <v>29699.439999999999</v>
      </c>
      <c r="AM88" s="21">
        <f t="shared" si="10"/>
        <v>248369.12</v>
      </c>
      <c r="AN88" s="15">
        <f t="shared" si="11"/>
        <v>1218711.31</v>
      </c>
      <c r="AO88" s="16">
        <f t="shared" si="12"/>
        <v>1113412.98</v>
      </c>
      <c r="AP88" s="26">
        <f t="shared" si="13"/>
        <v>105298.33000000007</v>
      </c>
    </row>
    <row r="89" spans="1:42" x14ac:dyDescent="0.2">
      <c r="A89" t="s">
        <v>561</v>
      </c>
      <c r="B89" t="s">
        <v>562</v>
      </c>
      <c r="C89" s="72">
        <v>3711</v>
      </c>
      <c r="D89" s="58" t="s">
        <v>1349</v>
      </c>
      <c r="E89" s="251" t="s">
        <v>1577</v>
      </c>
      <c r="F89" s="244">
        <v>286274.09999999998</v>
      </c>
      <c r="G89" s="244">
        <v>0</v>
      </c>
      <c r="H89" s="244">
        <v>37743.870000000003</v>
      </c>
      <c r="I89" s="244"/>
      <c r="J89" s="251">
        <v>143432.20000000001</v>
      </c>
      <c r="K89" s="251">
        <v>8</v>
      </c>
      <c r="L89" s="251"/>
      <c r="N89" s="245">
        <v>0</v>
      </c>
      <c r="O89" s="245">
        <v>5850</v>
      </c>
      <c r="Q89" s="245"/>
      <c r="R89" s="251"/>
      <c r="S89" s="251"/>
      <c r="T89" s="251">
        <v>142301.32999999999</v>
      </c>
      <c r="U89" s="251">
        <v>378263.7</v>
      </c>
      <c r="V89" s="40"/>
      <c r="W89" s="40"/>
      <c r="X89" s="40">
        <v>433225.65</v>
      </c>
      <c r="Y89" s="40"/>
      <c r="Z89" s="40">
        <v>98.28</v>
      </c>
      <c r="AA89" s="40"/>
      <c r="AB89" s="40"/>
      <c r="AC89" s="246">
        <v>110700</v>
      </c>
      <c r="AD89" s="246"/>
      <c r="AE89" s="246">
        <v>9900</v>
      </c>
      <c r="AF89" s="246">
        <v>433616.03</v>
      </c>
      <c r="AG89" s="246">
        <v>47578.34</v>
      </c>
      <c r="AH89" s="246"/>
      <c r="AI89" s="246"/>
      <c r="AJ89" s="246"/>
      <c r="AK89" s="77">
        <f t="shared" si="8"/>
        <v>324017.96999999997</v>
      </c>
      <c r="AL89" s="31">
        <f t="shared" si="9"/>
        <v>5850</v>
      </c>
      <c r="AM89" s="21">
        <f t="shared" si="10"/>
        <v>318167.96999999997</v>
      </c>
      <c r="AN89" s="15">
        <f t="shared" si="11"/>
        <v>433323.93000000005</v>
      </c>
      <c r="AO89" s="16">
        <f t="shared" si="12"/>
        <v>601794.37</v>
      </c>
      <c r="AP89" s="26">
        <f t="shared" si="13"/>
        <v>-168470.43999999994</v>
      </c>
    </row>
    <row r="90" spans="1:42" x14ac:dyDescent="0.2">
      <c r="A90" t="s">
        <v>561</v>
      </c>
      <c r="B90" t="s">
        <v>562</v>
      </c>
      <c r="C90" s="72">
        <v>1437</v>
      </c>
      <c r="D90" s="58" t="s">
        <v>1350</v>
      </c>
      <c r="E90" s="256" t="s">
        <v>1578</v>
      </c>
      <c r="F90" s="244">
        <v>480648.74</v>
      </c>
      <c r="G90" s="244">
        <v>0</v>
      </c>
      <c r="H90" s="244">
        <v>27222.36</v>
      </c>
      <c r="I90" s="244"/>
      <c r="J90" s="251">
        <v>1250.33</v>
      </c>
      <c r="K90" s="251">
        <v>-128983.72</v>
      </c>
      <c r="L90" s="251"/>
      <c r="N90" s="245">
        <v>6000</v>
      </c>
      <c r="O90" s="245">
        <v>1500</v>
      </c>
      <c r="Q90" s="245"/>
      <c r="R90" s="251"/>
      <c r="S90" s="251"/>
      <c r="T90" s="251">
        <v>60093.71</v>
      </c>
      <c r="U90" s="251">
        <v>646850.12</v>
      </c>
      <c r="V90" s="40"/>
      <c r="W90" s="40"/>
      <c r="X90" s="40">
        <v>445238.71</v>
      </c>
      <c r="Y90" s="40">
        <v>81250</v>
      </c>
      <c r="Z90" s="40">
        <v>478.12</v>
      </c>
      <c r="AA90" s="40">
        <v>549248</v>
      </c>
      <c r="AB90" s="40"/>
      <c r="AC90" s="246">
        <v>612576</v>
      </c>
      <c r="AD90" s="246"/>
      <c r="AE90" s="246"/>
      <c r="AF90" s="246">
        <v>140576.16</v>
      </c>
      <c r="AG90" s="246">
        <v>499002.39</v>
      </c>
      <c r="AH90" s="246"/>
      <c r="AI90" s="246"/>
      <c r="AJ90" s="246"/>
      <c r="AK90" s="77">
        <f t="shared" si="8"/>
        <v>507871.1</v>
      </c>
      <c r="AL90" s="31">
        <f t="shared" si="9"/>
        <v>7500</v>
      </c>
      <c r="AM90" s="21">
        <f t="shared" si="10"/>
        <v>500371.1</v>
      </c>
      <c r="AN90" s="15">
        <f t="shared" si="11"/>
        <v>1076214.83</v>
      </c>
      <c r="AO90" s="16">
        <f t="shared" si="12"/>
        <v>1252154.55</v>
      </c>
      <c r="AP90" s="26">
        <f t="shared" si="13"/>
        <v>-175939.71999999997</v>
      </c>
    </row>
    <row r="91" spans="1:42" x14ac:dyDescent="0.2">
      <c r="A91" t="s">
        <v>561</v>
      </c>
      <c r="B91" t="s">
        <v>562</v>
      </c>
      <c r="C91" s="72">
        <v>3388</v>
      </c>
      <c r="D91" s="58" t="s">
        <v>1351</v>
      </c>
      <c r="E91" s="251" t="s">
        <v>1579</v>
      </c>
      <c r="F91" s="244">
        <v>384544.36</v>
      </c>
      <c r="G91" s="244">
        <v>0</v>
      </c>
      <c r="H91" s="244">
        <v>89237.73</v>
      </c>
      <c r="I91" s="244"/>
      <c r="J91" s="251">
        <v>2823584.96</v>
      </c>
      <c r="K91" s="251">
        <v>165912.48000000001</v>
      </c>
      <c r="L91" s="251"/>
      <c r="N91" s="245">
        <v>5300</v>
      </c>
      <c r="O91" s="245">
        <v>6000</v>
      </c>
      <c r="Q91" s="245"/>
      <c r="R91" s="251"/>
      <c r="S91" s="251"/>
      <c r="T91" s="251">
        <v>214573.65</v>
      </c>
      <c r="U91" s="251">
        <v>3382854.97</v>
      </c>
      <c r="V91" s="40"/>
      <c r="W91" s="40"/>
      <c r="X91" s="40">
        <v>507822.93</v>
      </c>
      <c r="Y91" s="40">
        <v>20900</v>
      </c>
      <c r="Z91" s="40">
        <v>1420.96</v>
      </c>
      <c r="AA91" s="40">
        <v>807340</v>
      </c>
      <c r="AB91" s="40">
        <v>138534.39999999999</v>
      </c>
      <c r="AC91" s="246">
        <v>983140</v>
      </c>
      <c r="AD91" s="246"/>
      <c r="AE91" s="246"/>
      <c r="AF91" s="246">
        <v>217257.4</v>
      </c>
      <c r="AG91" s="246">
        <v>142540.66</v>
      </c>
      <c r="AH91" s="246"/>
      <c r="AI91" s="246"/>
      <c r="AJ91" s="246"/>
      <c r="AK91" s="77">
        <f t="shared" si="8"/>
        <v>473782.08999999997</v>
      </c>
      <c r="AL91" s="31">
        <f t="shared" si="9"/>
        <v>11300</v>
      </c>
      <c r="AM91" s="21">
        <f t="shared" si="10"/>
        <v>462482.08999999997</v>
      </c>
      <c r="AN91" s="15">
        <f t="shared" si="11"/>
        <v>1476018.2899999998</v>
      </c>
      <c r="AO91" s="16">
        <f t="shared" si="12"/>
        <v>1342938.0599999998</v>
      </c>
      <c r="AP91" s="26">
        <f t="shared" si="13"/>
        <v>133080.22999999998</v>
      </c>
    </row>
    <row r="92" spans="1:42" x14ac:dyDescent="0.2">
      <c r="A92" t="s">
        <v>561</v>
      </c>
      <c r="B92" t="s">
        <v>562</v>
      </c>
      <c r="C92" s="72">
        <v>2340</v>
      </c>
      <c r="D92" s="58" t="s">
        <v>1352</v>
      </c>
      <c r="E92" s="251" t="s">
        <v>1580</v>
      </c>
      <c r="F92" s="244">
        <v>493715.44</v>
      </c>
      <c r="G92" s="244">
        <v>6570</v>
      </c>
      <c r="H92" s="244">
        <v>132937.53</v>
      </c>
      <c r="I92" s="244"/>
      <c r="J92" s="251">
        <v>434397</v>
      </c>
      <c r="K92" s="251">
        <v>117522.4</v>
      </c>
      <c r="L92" s="251"/>
      <c r="N92" s="245">
        <v>5300</v>
      </c>
      <c r="O92" s="245">
        <v>5580</v>
      </c>
      <c r="Q92" s="245"/>
      <c r="R92" s="251"/>
      <c r="S92" s="251"/>
      <c r="T92" s="251">
        <v>97343.27</v>
      </c>
      <c r="U92" s="251">
        <v>1045747.78</v>
      </c>
      <c r="V92" s="40"/>
      <c r="W92" s="40"/>
      <c r="X92" s="40">
        <v>455541.78</v>
      </c>
      <c r="Y92" s="40">
        <v>60000</v>
      </c>
      <c r="Z92" s="40">
        <v>95.2</v>
      </c>
      <c r="AA92" s="40">
        <v>624810</v>
      </c>
      <c r="AB92" s="40"/>
      <c r="AC92" s="246">
        <v>682470</v>
      </c>
      <c r="AD92" s="246"/>
      <c r="AE92" s="246"/>
      <c r="AF92" s="246">
        <v>181185.98</v>
      </c>
      <c r="AG92" s="246">
        <v>76324.97</v>
      </c>
      <c r="AH92" s="246"/>
      <c r="AI92" s="246"/>
      <c r="AJ92" s="246"/>
      <c r="AK92" s="77">
        <f t="shared" si="8"/>
        <v>633222.97</v>
      </c>
      <c r="AL92" s="31">
        <f t="shared" si="9"/>
        <v>10880</v>
      </c>
      <c r="AM92" s="21">
        <f t="shared" si="10"/>
        <v>622342.97</v>
      </c>
      <c r="AN92" s="15">
        <f t="shared" si="11"/>
        <v>1140446.98</v>
      </c>
      <c r="AO92" s="16">
        <f t="shared" si="12"/>
        <v>939980.95</v>
      </c>
      <c r="AP92" s="26">
        <f t="shared" si="13"/>
        <v>200466.03000000003</v>
      </c>
    </row>
    <row r="93" spans="1:42" x14ac:dyDescent="0.2">
      <c r="A93" t="s">
        <v>561</v>
      </c>
      <c r="B93" t="s">
        <v>562</v>
      </c>
      <c r="C93" s="72">
        <v>2160</v>
      </c>
      <c r="D93" s="58" t="s">
        <v>1353</v>
      </c>
      <c r="E93" s="251" t="s">
        <v>1581</v>
      </c>
      <c r="F93" s="244">
        <v>281426.57</v>
      </c>
      <c r="G93" s="244">
        <v>0</v>
      </c>
      <c r="H93" s="244">
        <v>27789.74</v>
      </c>
      <c r="I93" s="244"/>
      <c r="J93" s="251">
        <v>38811.35</v>
      </c>
      <c r="K93" s="251">
        <v>123616.67</v>
      </c>
      <c r="L93" s="251"/>
      <c r="N93" s="245">
        <v>5600</v>
      </c>
      <c r="O93" s="245">
        <v>2700</v>
      </c>
      <c r="Q93" s="245"/>
      <c r="R93" s="251"/>
      <c r="S93" s="251"/>
      <c r="T93" s="251">
        <v>126048.56</v>
      </c>
      <c r="U93" s="251">
        <v>320699.84999999998</v>
      </c>
      <c r="V93" s="40"/>
      <c r="W93" s="40"/>
      <c r="X93" s="40">
        <v>491630.55</v>
      </c>
      <c r="Y93" s="40"/>
      <c r="Z93" s="40">
        <v>103.93</v>
      </c>
      <c r="AA93" s="40">
        <v>758990.4</v>
      </c>
      <c r="AB93" s="40"/>
      <c r="AC93" s="246">
        <v>894134.4</v>
      </c>
      <c r="AD93" s="246"/>
      <c r="AE93" s="246"/>
      <c r="AF93" s="246">
        <v>178698.35</v>
      </c>
      <c r="AG93" s="246">
        <v>21460.65</v>
      </c>
      <c r="AH93" s="246"/>
      <c r="AI93" s="246"/>
      <c r="AJ93" s="246"/>
      <c r="AK93" s="77">
        <f t="shared" si="8"/>
        <v>309216.31</v>
      </c>
      <c r="AL93" s="31">
        <f t="shared" si="9"/>
        <v>8300</v>
      </c>
      <c r="AM93" s="21">
        <f t="shared" si="10"/>
        <v>300916.31</v>
      </c>
      <c r="AN93" s="15">
        <f t="shared" si="11"/>
        <v>1250724.8799999999</v>
      </c>
      <c r="AO93" s="16">
        <f t="shared" si="12"/>
        <v>1094293.3999999999</v>
      </c>
      <c r="AP93" s="26">
        <f t="shared" si="13"/>
        <v>156431.47999999998</v>
      </c>
    </row>
    <row r="94" spans="1:42" x14ac:dyDescent="0.2">
      <c r="A94" t="s">
        <v>561</v>
      </c>
      <c r="B94" t="s">
        <v>562</v>
      </c>
      <c r="C94" s="72">
        <v>1723</v>
      </c>
      <c r="D94" s="58" t="s">
        <v>1354</v>
      </c>
      <c r="E94" s="251" t="s">
        <v>1582</v>
      </c>
      <c r="F94" s="244">
        <v>592911.18000000005</v>
      </c>
      <c r="G94" s="244">
        <v>0</v>
      </c>
      <c r="H94" s="244">
        <v>19871.18</v>
      </c>
      <c r="I94" s="244"/>
      <c r="J94" s="251">
        <v>637562.86</v>
      </c>
      <c r="K94" s="251">
        <v>-39678.03</v>
      </c>
      <c r="L94" s="251"/>
      <c r="Q94" s="245"/>
      <c r="R94" s="251"/>
      <c r="S94" s="251"/>
      <c r="T94" s="251">
        <v>94569.16</v>
      </c>
      <c r="U94" s="251">
        <v>784633.1</v>
      </c>
      <c r="V94" s="40"/>
      <c r="W94" s="40"/>
      <c r="X94" s="40">
        <v>349580.08</v>
      </c>
      <c r="Y94" s="40">
        <v>53640</v>
      </c>
      <c r="Z94" s="40">
        <v>543.55999999999995</v>
      </c>
      <c r="AA94" s="40">
        <v>414660</v>
      </c>
      <c r="AB94" s="40">
        <v>249089.6</v>
      </c>
      <c r="AC94" s="246">
        <v>542150</v>
      </c>
      <c r="AD94" s="246"/>
      <c r="AE94" s="246"/>
      <c r="AF94" s="246">
        <v>89322</v>
      </c>
      <c r="AG94" s="246">
        <v>65388.04</v>
      </c>
      <c r="AH94" s="246"/>
      <c r="AI94" s="246"/>
      <c r="AJ94" s="246"/>
      <c r="AK94" s="77">
        <f t="shared" si="8"/>
        <v>612782.3600000001</v>
      </c>
      <c r="AL94" s="31">
        <f t="shared" si="9"/>
        <v>0</v>
      </c>
      <c r="AM94" s="21">
        <f t="shared" si="10"/>
        <v>612782.3600000001</v>
      </c>
      <c r="AN94" s="15">
        <f t="shared" si="11"/>
        <v>1067513.24</v>
      </c>
      <c r="AO94" s="16">
        <f t="shared" si="12"/>
        <v>696860.04</v>
      </c>
      <c r="AP94" s="26">
        <f t="shared" si="13"/>
        <v>370653.19999999995</v>
      </c>
    </row>
    <row r="95" spans="1:42" x14ac:dyDescent="0.2">
      <c r="A95" t="s">
        <v>561</v>
      </c>
      <c r="B95" t="s">
        <v>562</v>
      </c>
      <c r="C95" s="72">
        <v>2675</v>
      </c>
      <c r="D95" s="58" t="s">
        <v>1355</v>
      </c>
      <c r="E95" s="251" t="s">
        <v>1583</v>
      </c>
      <c r="F95" s="244">
        <v>668464.11</v>
      </c>
      <c r="G95" s="244">
        <v>0</v>
      </c>
      <c r="H95" s="244">
        <v>123077.07</v>
      </c>
      <c r="I95" s="244"/>
      <c r="J95" s="251">
        <v>41988.04</v>
      </c>
      <c r="K95" s="251">
        <v>444800.56</v>
      </c>
      <c r="L95" s="251"/>
      <c r="N95" s="245">
        <v>6000</v>
      </c>
      <c r="O95" s="245">
        <v>24660</v>
      </c>
      <c r="Q95" s="245"/>
      <c r="R95" s="251"/>
      <c r="S95" s="251"/>
      <c r="T95" s="251">
        <v>107116.89</v>
      </c>
      <c r="U95" s="251">
        <v>573056.03</v>
      </c>
      <c r="V95" s="40">
        <v>738.88</v>
      </c>
      <c r="W95" s="40"/>
      <c r="X95" s="40">
        <v>491612.49</v>
      </c>
      <c r="Y95" s="40">
        <v>74995</v>
      </c>
      <c r="Z95" s="40"/>
      <c r="AA95" s="40">
        <v>710140</v>
      </c>
      <c r="AB95" s="40">
        <v>150795</v>
      </c>
      <c r="AC95" s="246">
        <v>836824.02</v>
      </c>
      <c r="AD95" s="246"/>
      <c r="AE95" s="246"/>
      <c r="AF95" s="246">
        <v>184554.38</v>
      </c>
      <c r="AG95" s="246">
        <v>119717.4</v>
      </c>
      <c r="AH95" s="246"/>
      <c r="AI95" s="246"/>
      <c r="AJ95" s="246">
        <v>277.02</v>
      </c>
      <c r="AK95" s="77">
        <f t="shared" si="8"/>
        <v>791541.17999999993</v>
      </c>
      <c r="AL95" s="31">
        <f t="shared" si="9"/>
        <v>30660</v>
      </c>
      <c r="AM95" s="21">
        <f t="shared" si="10"/>
        <v>760881.17999999993</v>
      </c>
      <c r="AN95" s="15">
        <f t="shared" si="11"/>
        <v>1428281.37</v>
      </c>
      <c r="AO95" s="16">
        <f t="shared" si="12"/>
        <v>1141372.82</v>
      </c>
      <c r="AP95" s="26">
        <f t="shared" si="13"/>
        <v>286908.55000000005</v>
      </c>
    </row>
    <row r="96" spans="1:42" x14ac:dyDescent="0.2">
      <c r="A96" t="s">
        <v>561</v>
      </c>
      <c r="B96" t="s">
        <v>562</v>
      </c>
      <c r="C96" s="72">
        <v>1715</v>
      </c>
      <c r="D96" s="58" t="s">
        <v>1356</v>
      </c>
      <c r="E96" s="251" t="s">
        <v>1584</v>
      </c>
      <c r="F96" s="244">
        <v>398821.49</v>
      </c>
      <c r="G96" s="244">
        <v>0</v>
      </c>
      <c r="H96" s="244">
        <v>103391.95</v>
      </c>
      <c r="I96" s="244"/>
      <c r="J96" s="251">
        <v>1566083.05</v>
      </c>
      <c r="K96" s="251">
        <v>106160.79</v>
      </c>
      <c r="L96" s="251"/>
      <c r="N96" s="245">
        <v>6000</v>
      </c>
      <c r="O96" s="245">
        <v>6000</v>
      </c>
      <c r="Q96" s="245"/>
      <c r="R96" s="251"/>
      <c r="S96" s="251"/>
      <c r="T96" s="251">
        <v>96559.01</v>
      </c>
      <c r="U96" s="251">
        <v>1997218.5</v>
      </c>
      <c r="V96" s="40">
        <v>326.25</v>
      </c>
      <c r="W96" s="40"/>
      <c r="X96" s="40">
        <v>424955.17</v>
      </c>
      <c r="Y96" s="40">
        <v>38750</v>
      </c>
      <c r="Z96" s="40">
        <v>88.92</v>
      </c>
      <c r="AA96" s="40">
        <v>555210</v>
      </c>
      <c r="AB96" s="40">
        <v>171272</v>
      </c>
      <c r="AC96" s="246">
        <v>699570</v>
      </c>
      <c r="AD96" s="246"/>
      <c r="AE96" s="246"/>
      <c r="AF96" s="246">
        <v>227140.96</v>
      </c>
      <c r="AG96" s="246">
        <v>94208.57</v>
      </c>
      <c r="AH96" s="246"/>
      <c r="AI96" s="246"/>
      <c r="AJ96" s="246"/>
      <c r="AK96" s="77">
        <f t="shared" si="8"/>
        <v>502213.44</v>
      </c>
      <c r="AL96" s="31">
        <f t="shared" si="9"/>
        <v>12000</v>
      </c>
      <c r="AM96" s="21">
        <f t="shared" si="10"/>
        <v>490213.44</v>
      </c>
      <c r="AN96" s="15">
        <f t="shared" si="11"/>
        <v>1190602.3399999999</v>
      </c>
      <c r="AO96" s="16">
        <f t="shared" si="12"/>
        <v>1020919.53</v>
      </c>
      <c r="AP96" s="26">
        <f t="shared" si="13"/>
        <v>169682.80999999982</v>
      </c>
    </row>
    <row r="97" spans="1:42" x14ac:dyDescent="0.2">
      <c r="A97" t="s">
        <v>561</v>
      </c>
      <c r="B97" t="s">
        <v>562</v>
      </c>
      <c r="C97" s="72">
        <v>3187</v>
      </c>
      <c r="D97" s="58" t="s">
        <v>1357</v>
      </c>
      <c r="E97" s="251" t="s">
        <v>1585</v>
      </c>
      <c r="F97" s="244">
        <v>445207.13</v>
      </c>
      <c r="G97" s="244">
        <v>69600</v>
      </c>
      <c r="H97" s="244">
        <v>39022.949999999997</v>
      </c>
      <c r="I97" s="244"/>
      <c r="J97" s="251">
        <v>200324.92</v>
      </c>
      <c r="K97" s="251">
        <v>115815.3</v>
      </c>
      <c r="L97" s="251"/>
      <c r="N97" s="245">
        <v>5800</v>
      </c>
      <c r="O97" s="245">
        <v>2700</v>
      </c>
      <c r="Q97" s="245"/>
      <c r="R97" s="251"/>
      <c r="S97" s="251"/>
      <c r="T97" s="251">
        <v>146581.60999999999</v>
      </c>
      <c r="U97" s="251">
        <v>569833.9</v>
      </c>
      <c r="V97" s="40"/>
      <c r="W97" s="40"/>
      <c r="X97" s="40">
        <v>472800.27</v>
      </c>
      <c r="Y97" s="40">
        <v>116520</v>
      </c>
      <c r="Z97" s="40">
        <v>368.45</v>
      </c>
      <c r="AA97" s="40">
        <v>869820</v>
      </c>
      <c r="AB97" s="40">
        <v>141441.60000000001</v>
      </c>
      <c r="AC97" s="246">
        <v>1044956</v>
      </c>
      <c r="AD97" s="246"/>
      <c r="AE97" s="246"/>
      <c r="AF97" s="246">
        <v>113338.51</v>
      </c>
      <c r="AG97" s="246">
        <v>39313.26</v>
      </c>
      <c r="AH97" s="246"/>
      <c r="AI97" s="246"/>
      <c r="AJ97" s="246"/>
      <c r="AK97" s="77">
        <f t="shared" si="8"/>
        <v>553830.07999999996</v>
      </c>
      <c r="AL97" s="31">
        <f t="shared" si="9"/>
        <v>8500</v>
      </c>
      <c r="AM97" s="21">
        <f t="shared" si="10"/>
        <v>545330.07999999996</v>
      </c>
      <c r="AN97" s="15">
        <f t="shared" si="11"/>
        <v>1600950.32</v>
      </c>
      <c r="AO97" s="16">
        <f t="shared" si="12"/>
        <v>1197607.77</v>
      </c>
      <c r="AP97" s="26">
        <f t="shared" si="13"/>
        <v>403342.55000000005</v>
      </c>
    </row>
    <row r="98" spans="1:42" x14ac:dyDescent="0.2">
      <c r="A98" t="s">
        <v>561</v>
      </c>
      <c r="B98" t="s">
        <v>562</v>
      </c>
      <c r="C98" s="72">
        <v>2867</v>
      </c>
      <c r="D98" s="58" t="s">
        <v>1358</v>
      </c>
      <c r="E98" s="251" t="s">
        <v>1586</v>
      </c>
      <c r="F98" s="244">
        <v>390187.69</v>
      </c>
      <c r="G98" s="244">
        <v>0</v>
      </c>
      <c r="H98" s="244">
        <v>65465.75</v>
      </c>
      <c r="I98" s="244"/>
      <c r="J98" s="251">
        <v>60020.76</v>
      </c>
      <c r="K98" s="251">
        <v>532864.71</v>
      </c>
      <c r="L98" s="251"/>
      <c r="N98" s="245">
        <v>6000</v>
      </c>
      <c r="O98" s="245">
        <v>7523.04</v>
      </c>
      <c r="Q98" s="245">
        <v>175.5</v>
      </c>
      <c r="R98" s="251"/>
      <c r="S98" s="251"/>
      <c r="T98" s="251">
        <v>156740.07999999999</v>
      </c>
      <c r="U98" s="251">
        <v>528870.26</v>
      </c>
      <c r="V98" s="40"/>
      <c r="W98" s="40"/>
      <c r="X98" s="40">
        <v>470404.18</v>
      </c>
      <c r="Y98" s="40"/>
      <c r="Z98" s="40">
        <v>96.07</v>
      </c>
      <c r="AA98" s="40">
        <v>707970</v>
      </c>
      <c r="AB98" s="40">
        <v>42000</v>
      </c>
      <c r="AC98" s="246">
        <v>832850</v>
      </c>
      <c r="AD98" s="246"/>
      <c r="AE98" s="246"/>
      <c r="AF98" s="246">
        <v>190051.75</v>
      </c>
      <c r="AG98" s="246"/>
      <c r="AH98" s="246"/>
      <c r="AI98" s="246"/>
      <c r="AJ98" s="246"/>
      <c r="AK98" s="77">
        <f t="shared" si="8"/>
        <v>455653.44</v>
      </c>
      <c r="AL98" s="31">
        <f t="shared" si="9"/>
        <v>13698.54</v>
      </c>
      <c r="AM98" s="21">
        <f t="shared" si="10"/>
        <v>441954.9</v>
      </c>
      <c r="AN98" s="15">
        <f t="shared" si="11"/>
        <v>1220470.25</v>
      </c>
      <c r="AO98" s="16">
        <f t="shared" si="12"/>
        <v>1022901.75</v>
      </c>
      <c r="AP98" s="26">
        <f t="shared" si="13"/>
        <v>197568.5</v>
      </c>
    </row>
    <row r="99" spans="1:42" x14ac:dyDescent="0.2">
      <c r="A99" t="s">
        <v>561</v>
      </c>
      <c r="B99" t="s">
        <v>562</v>
      </c>
      <c r="C99" s="72">
        <v>3076</v>
      </c>
      <c r="D99" s="58" t="s">
        <v>1359</v>
      </c>
      <c r="E99" s="251" t="s">
        <v>1587</v>
      </c>
      <c r="F99" s="244">
        <v>388077.34</v>
      </c>
      <c r="G99" s="244">
        <v>20160</v>
      </c>
      <c r="H99" s="244">
        <v>74052.289999999994</v>
      </c>
      <c r="I99" s="244"/>
      <c r="J99" s="251">
        <v>19227.63</v>
      </c>
      <c r="K99" s="251">
        <v>118649.66</v>
      </c>
      <c r="L99" s="251"/>
      <c r="N99" s="245">
        <v>5500</v>
      </c>
      <c r="O99" s="245">
        <v>5850</v>
      </c>
      <c r="Q99" s="245"/>
      <c r="R99" s="251"/>
      <c r="S99" s="251">
        <v>-211401.67</v>
      </c>
      <c r="T99" s="251">
        <v>139858.81</v>
      </c>
      <c r="U99" s="251">
        <v>713142.2</v>
      </c>
      <c r="V99" s="40"/>
      <c r="W99" s="40"/>
      <c r="X99" s="40">
        <v>513633.4</v>
      </c>
      <c r="Y99" s="40"/>
      <c r="Z99" s="40">
        <v>352.19</v>
      </c>
      <c r="AA99" s="40">
        <v>756420.2</v>
      </c>
      <c r="AB99" s="40">
        <v>138534.39999999999</v>
      </c>
      <c r="AC99" s="246">
        <v>937260.2</v>
      </c>
      <c r="AD99" s="246"/>
      <c r="AE99" s="246"/>
      <c r="AF99" s="246">
        <v>284211.45</v>
      </c>
      <c r="AG99" s="246">
        <v>32965.96</v>
      </c>
      <c r="AH99" s="246"/>
      <c r="AI99" s="246"/>
      <c r="AJ99" s="246">
        <v>4</v>
      </c>
      <c r="AK99" s="77">
        <f t="shared" si="8"/>
        <v>482289.63</v>
      </c>
      <c r="AL99" s="31">
        <f t="shared" si="9"/>
        <v>11350</v>
      </c>
      <c r="AM99" s="21">
        <f t="shared" si="10"/>
        <v>470939.63</v>
      </c>
      <c r="AN99" s="15">
        <f t="shared" si="11"/>
        <v>1408940.19</v>
      </c>
      <c r="AO99" s="16">
        <f t="shared" si="12"/>
        <v>1254441.6099999999</v>
      </c>
      <c r="AP99" s="26">
        <f t="shared" si="13"/>
        <v>154498.58000000007</v>
      </c>
    </row>
    <row r="100" spans="1:42" x14ac:dyDescent="0.2">
      <c r="A100" t="s">
        <v>561</v>
      </c>
      <c r="B100" t="s">
        <v>562</v>
      </c>
      <c r="C100" s="72">
        <v>2086</v>
      </c>
      <c r="D100" s="58" t="s">
        <v>1360</v>
      </c>
      <c r="E100" s="251" t="s">
        <v>1588</v>
      </c>
      <c r="F100" s="244">
        <v>324733.49</v>
      </c>
      <c r="G100" s="244">
        <v>0</v>
      </c>
      <c r="H100" s="244">
        <v>120659.03</v>
      </c>
      <c r="I100" s="244"/>
      <c r="J100" s="251">
        <v>339144.31</v>
      </c>
      <c r="K100" s="251">
        <v>136195.5</v>
      </c>
      <c r="L100" s="251"/>
      <c r="N100" s="245">
        <v>6000</v>
      </c>
      <c r="O100" s="245">
        <v>8250</v>
      </c>
      <c r="Q100" s="245"/>
      <c r="R100" s="251"/>
      <c r="S100" s="251"/>
      <c r="T100" s="251">
        <v>114420.85</v>
      </c>
      <c r="U100" s="251">
        <v>673323.61</v>
      </c>
      <c r="V100" s="40"/>
      <c r="W100" s="40"/>
      <c r="X100" s="40">
        <v>527124.06000000006</v>
      </c>
      <c r="Y100" s="40"/>
      <c r="Z100" s="40">
        <v>215.72</v>
      </c>
      <c r="AA100" s="40">
        <v>650600</v>
      </c>
      <c r="AB100" s="40"/>
      <c r="AC100" s="246">
        <v>770950</v>
      </c>
      <c r="AD100" s="246"/>
      <c r="AE100" s="246"/>
      <c r="AF100" s="246">
        <v>110094.56</v>
      </c>
      <c r="AG100" s="246">
        <v>70908.160000000003</v>
      </c>
      <c r="AH100" s="246"/>
      <c r="AI100" s="246"/>
      <c r="AJ100" s="246"/>
      <c r="AK100" s="77">
        <f t="shared" ref="AK100:AK131" si="14">SUM(F100:I100)</f>
        <v>445392.52</v>
      </c>
      <c r="AL100" s="31">
        <f t="shared" si="9"/>
        <v>14250</v>
      </c>
      <c r="AM100" s="21">
        <f t="shared" si="10"/>
        <v>431142.52</v>
      </c>
      <c r="AN100" s="15">
        <f t="shared" si="11"/>
        <v>1177939.78</v>
      </c>
      <c r="AO100" s="16">
        <f t="shared" si="12"/>
        <v>951952.72000000009</v>
      </c>
      <c r="AP100" s="26">
        <f t="shared" si="13"/>
        <v>225987.05999999994</v>
      </c>
    </row>
    <row r="101" spans="1:42" x14ac:dyDescent="0.2">
      <c r="A101" t="s">
        <v>561</v>
      </c>
      <c r="B101" t="s">
        <v>562</v>
      </c>
      <c r="C101" s="72">
        <v>1893</v>
      </c>
      <c r="D101" s="58" t="s">
        <v>1361</v>
      </c>
      <c r="E101" s="251" t="s">
        <v>1589</v>
      </c>
      <c r="F101" s="244">
        <v>385612.47</v>
      </c>
      <c r="G101" s="244">
        <v>0</v>
      </c>
      <c r="H101" s="244">
        <v>160082.65</v>
      </c>
      <c r="I101" s="244"/>
      <c r="J101" s="251">
        <v>-822.58</v>
      </c>
      <c r="K101" s="251">
        <v>296828.28999999998</v>
      </c>
      <c r="L101" s="251"/>
      <c r="N101" s="245">
        <v>5000</v>
      </c>
      <c r="O101" s="245">
        <v>6000</v>
      </c>
      <c r="Q101" s="245"/>
      <c r="R101" s="251"/>
      <c r="S101" s="251"/>
      <c r="T101" s="251">
        <v>62458.68</v>
      </c>
      <c r="U101" s="251">
        <v>1404582.07</v>
      </c>
      <c r="V101" s="40"/>
      <c r="W101" s="40"/>
      <c r="X101" s="40">
        <v>392411.08</v>
      </c>
      <c r="Y101" s="40"/>
      <c r="Z101" s="40">
        <v>85.66</v>
      </c>
      <c r="AA101" s="40">
        <v>763890</v>
      </c>
      <c r="AB101" s="40"/>
      <c r="AC101" s="246">
        <v>811170</v>
      </c>
      <c r="AD101" s="246"/>
      <c r="AE101" s="246"/>
      <c r="AF101" s="246">
        <v>586607.16</v>
      </c>
      <c r="AG101" s="246">
        <v>31703.02</v>
      </c>
      <c r="AH101" s="246"/>
      <c r="AI101" s="246"/>
      <c r="AJ101" s="246"/>
      <c r="AK101" s="77">
        <f t="shared" si="14"/>
        <v>545695.12</v>
      </c>
      <c r="AL101" s="31">
        <f t="shared" si="9"/>
        <v>11000</v>
      </c>
      <c r="AM101" s="21">
        <f t="shared" si="10"/>
        <v>534695.12</v>
      </c>
      <c r="AN101" s="15">
        <f t="shared" si="11"/>
        <v>1156386.74</v>
      </c>
      <c r="AO101" s="16">
        <f t="shared" si="12"/>
        <v>1429480.1800000002</v>
      </c>
      <c r="AP101" s="26">
        <f t="shared" si="13"/>
        <v>-273093.44000000018</v>
      </c>
    </row>
    <row r="102" spans="1:42" x14ac:dyDescent="0.2">
      <c r="A102" t="s">
        <v>561</v>
      </c>
      <c r="B102" t="s">
        <v>562</v>
      </c>
      <c r="C102" s="72">
        <v>2677</v>
      </c>
      <c r="D102" s="58" t="s">
        <v>1362</v>
      </c>
      <c r="E102" s="251" t="s">
        <v>1590</v>
      </c>
      <c r="F102" s="244">
        <v>418717.37</v>
      </c>
      <c r="G102" s="244">
        <v>0</v>
      </c>
      <c r="H102" s="244">
        <v>888675.37</v>
      </c>
      <c r="I102" s="244"/>
      <c r="J102" s="251">
        <v>285772.53000000003</v>
      </c>
      <c r="K102" s="251">
        <v>150156.79</v>
      </c>
      <c r="L102" s="251"/>
      <c r="O102" s="245">
        <v>4130</v>
      </c>
      <c r="Q102" s="245"/>
      <c r="R102" s="251"/>
      <c r="S102" s="251">
        <v>-368974.66</v>
      </c>
      <c r="T102" s="251">
        <v>340763.57</v>
      </c>
      <c r="U102" s="251">
        <v>819557.49</v>
      </c>
      <c r="V102" s="40"/>
      <c r="W102" s="40"/>
      <c r="X102" s="40">
        <v>1304014.75</v>
      </c>
      <c r="Y102" s="40">
        <v>29956</v>
      </c>
      <c r="Z102" s="40">
        <v>98.66</v>
      </c>
      <c r="AA102" s="40">
        <v>833400</v>
      </c>
      <c r="AB102" s="40"/>
      <c r="AC102" s="246">
        <v>950719</v>
      </c>
      <c r="AD102" s="246"/>
      <c r="AE102" s="246"/>
      <c r="AF102" s="246">
        <v>187891.09</v>
      </c>
      <c r="AG102" s="246">
        <v>38544.660000000003</v>
      </c>
      <c r="AH102" s="246"/>
      <c r="AI102" s="246"/>
      <c r="AJ102" s="246"/>
      <c r="AK102" s="77">
        <f t="shared" si="14"/>
        <v>1307392.74</v>
      </c>
      <c r="AL102" s="31">
        <f t="shared" si="9"/>
        <v>4130</v>
      </c>
      <c r="AM102" s="21">
        <f t="shared" si="10"/>
        <v>1303262.74</v>
      </c>
      <c r="AN102" s="15">
        <f t="shared" si="11"/>
        <v>2167469.41</v>
      </c>
      <c r="AO102" s="16">
        <f t="shared" si="12"/>
        <v>1177154.75</v>
      </c>
      <c r="AP102" s="26">
        <f t="shared" si="13"/>
        <v>990314.66000000015</v>
      </c>
    </row>
    <row r="103" spans="1:42" x14ac:dyDescent="0.2">
      <c r="A103" t="s">
        <v>561</v>
      </c>
      <c r="B103" t="s">
        <v>562</v>
      </c>
      <c r="C103" s="72">
        <v>2827</v>
      </c>
      <c r="D103" s="58" t="s">
        <v>1363</v>
      </c>
      <c r="E103" s="251" t="s">
        <v>1593</v>
      </c>
      <c r="F103" s="244">
        <v>428180.96</v>
      </c>
      <c r="G103" s="244">
        <v>0</v>
      </c>
      <c r="H103" s="244">
        <v>134749.04999999999</v>
      </c>
      <c r="I103" s="244"/>
      <c r="J103" s="251">
        <v>64534.98</v>
      </c>
      <c r="K103" s="251">
        <v>-150860.53</v>
      </c>
      <c r="L103" s="251"/>
      <c r="N103" s="245">
        <v>5700</v>
      </c>
      <c r="O103" s="245">
        <v>12500</v>
      </c>
      <c r="Q103" s="245"/>
      <c r="R103" s="251"/>
      <c r="S103" s="251"/>
      <c r="T103" s="251">
        <v>182877.47</v>
      </c>
      <c r="U103" s="251">
        <v>474645.55</v>
      </c>
      <c r="V103" s="40"/>
      <c r="W103" s="40"/>
      <c r="X103" s="40">
        <v>436849.36</v>
      </c>
      <c r="Y103" s="40"/>
      <c r="Z103" s="40">
        <v>123.75</v>
      </c>
      <c r="AA103" s="40">
        <v>874251</v>
      </c>
      <c r="AB103" s="40"/>
      <c r="AC103" s="246">
        <v>925251</v>
      </c>
      <c r="AD103" s="246"/>
      <c r="AE103" s="246"/>
      <c r="AF103" s="246">
        <v>215390.71</v>
      </c>
      <c r="AG103" s="246">
        <v>88934.13</v>
      </c>
      <c r="AH103" s="246"/>
      <c r="AI103" s="246"/>
      <c r="AJ103" s="246"/>
      <c r="AK103" s="77">
        <f t="shared" si="14"/>
        <v>562930.01</v>
      </c>
      <c r="AL103" s="31">
        <f t="shared" si="9"/>
        <v>18200</v>
      </c>
      <c r="AM103" s="21">
        <f t="shared" si="10"/>
        <v>544730.01</v>
      </c>
      <c r="AN103" s="15">
        <f t="shared" si="11"/>
        <v>1311224.1099999999</v>
      </c>
      <c r="AO103" s="16">
        <f t="shared" si="12"/>
        <v>1229575.8399999999</v>
      </c>
      <c r="AP103" s="26">
        <f t="shared" si="13"/>
        <v>81648.270000000019</v>
      </c>
    </row>
    <row r="104" spans="1:42" x14ac:dyDescent="0.2">
      <c r="A104" t="s">
        <v>561</v>
      </c>
      <c r="B104" t="s">
        <v>562</v>
      </c>
      <c r="C104" s="72">
        <v>3372</v>
      </c>
      <c r="D104" s="58" t="s">
        <v>1364</v>
      </c>
      <c r="E104" s="251" t="s">
        <v>1594</v>
      </c>
      <c r="F104" s="244">
        <v>456558.66</v>
      </c>
      <c r="G104" s="244">
        <v>15000</v>
      </c>
      <c r="H104" s="244">
        <v>88893.98</v>
      </c>
      <c r="I104" s="244"/>
      <c r="J104" s="251">
        <v>122826.72</v>
      </c>
      <c r="K104" s="251">
        <v>150030.82</v>
      </c>
      <c r="L104" s="251"/>
      <c r="N104" s="245">
        <v>5000</v>
      </c>
      <c r="O104" s="245">
        <v>2460</v>
      </c>
      <c r="Q104" s="245"/>
      <c r="R104" s="251"/>
      <c r="S104" s="251"/>
      <c r="T104" s="251">
        <v>214911.95</v>
      </c>
      <c r="U104" s="251">
        <v>1172968.6100000001</v>
      </c>
      <c r="V104" s="40"/>
      <c r="W104" s="40"/>
      <c r="X104" s="40">
        <v>509347.2</v>
      </c>
      <c r="Y104" s="40"/>
      <c r="Z104" s="40">
        <v>505.31</v>
      </c>
      <c r="AA104" s="40">
        <v>737580</v>
      </c>
      <c r="AB104" s="40">
        <v>148534.39999999999</v>
      </c>
      <c r="AC104" s="246">
        <v>917508</v>
      </c>
      <c r="AD104" s="246"/>
      <c r="AE104" s="246"/>
      <c r="AF104" s="246">
        <v>209057.14</v>
      </c>
      <c r="AG104" s="246">
        <v>139045.43</v>
      </c>
      <c r="AH104" s="246"/>
      <c r="AI104" s="246"/>
      <c r="AJ104" s="246"/>
      <c r="AK104" s="77">
        <f t="shared" si="14"/>
        <v>560452.64</v>
      </c>
      <c r="AL104" s="31">
        <f t="shared" si="9"/>
        <v>7460</v>
      </c>
      <c r="AM104" s="21">
        <f t="shared" si="10"/>
        <v>552992.64</v>
      </c>
      <c r="AN104" s="15">
        <f t="shared" si="11"/>
        <v>1395966.91</v>
      </c>
      <c r="AO104" s="16">
        <f t="shared" si="12"/>
        <v>1265610.57</v>
      </c>
      <c r="AP104" s="26">
        <f t="shared" si="13"/>
        <v>130356.33999999985</v>
      </c>
    </row>
    <row r="105" spans="1:42" x14ac:dyDescent="0.2">
      <c r="A105" t="s">
        <v>561</v>
      </c>
      <c r="B105" t="s">
        <v>562</v>
      </c>
      <c r="C105" s="72">
        <v>1747</v>
      </c>
      <c r="D105" s="58" t="s">
        <v>1365</v>
      </c>
      <c r="E105" s="251" t="s">
        <v>1642</v>
      </c>
      <c r="F105" s="244">
        <v>691159.34</v>
      </c>
      <c r="G105" s="244">
        <v>0</v>
      </c>
      <c r="H105" s="244">
        <v>6622.66</v>
      </c>
      <c r="I105" s="244"/>
      <c r="J105" s="251">
        <v>306625.51</v>
      </c>
      <c r="K105" s="251">
        <v>34677.15</v>
      </c>
      <c r="L105" s="251"/>
      <c r="N105" s="245">
        <v>6000</v>
      </c>
      <c r="O105" s="245">
        <v>2700</v>
      </c>
      <c r="Q105" s="245"/>
      <c r="R105" s="251"/>
      <c r="S105" s="251"/>
      <c r="T105" s="251">
        <v>273340.95</v>
      </c>
      <c r="U105" s="251">
        <v>764463.81</v>
      </c>
      <c r="V105" s="40"/>
      <c r="W105" s="40"/>
      <c r="X105" s="40">
        <v>386633.61</v>
      </c>
      <c r="Y105" s="40">
        <v>47000</v>
      </c>
      <c r="Z105" s="40">
        <v>1021.27</v>
      </c>
      <c r="AA105" s="40">
        <v>809780</v>
      </c>
      <c r="AB105" s="40">
        <v>239809.6</v>
      </c>
      <c r="AC105" s="246">
        <v>955550</v>
      </c>
      <c r="AD105" s="246"/>
      <c r="AE105" s="246"/>
      <c r="AF105" s="246">
        <v>232847.49</v>
      </c>
      <c r="AG105" s="246">
        <v>115035.24</v>
      </c>
      <c r="AH105" s="246"/>
      <c r="AI105" s="246"/>
      <c r="AJ105" s="246">
        <v>27.74</v>
      </c>
      <c r="AK105" s="77">
        <f t="shared" si="14"/>
        <v>697782</v>
      </c>
      <c r="AL105" s="31">
        <f t="shared" si="9"/>
        <v>8700</v>
      </c>
      <c r="AM105" s="21">
        <f t="shared" si="10"/>
        <v>689082</v>
      </c>
      <c r="AN105" s="15">
        <f t="shared" si="11"/>
        <v>1484244.48</v>
      </c>
      <c r="AO105" s="16">
        <f t="shared" si="12"/>
        <v>1303460.47</v>
      </c>
      <c r="AP105" s="26">
        <f t="shared" si="13"/>
        <v>180784.01</v>
      </c>
    </row>
    <row r="106" spans="1:42" x14ac:dyDescent="0.2">
      <c r="A106" t="s">
        <v>561</v>
      </c>
      <c r="B106" t="s">
        <v>562</v>
      </c>
      <c r="C106" s="72">
        <v>2607</v>
      </c>
      <c r="D106" s="58" t="s">
        <v>1366</v>
      </c>
      <c r="E106" s="251" t="s">
        <v>1643</v>
      </c>
      <c r="F106" s="244">
        <v>333205.03999999998</v>
      </c>
      <c r="G106" s="244">
        <v>0</v>
      </c>
      <c r="H106" s="244">
        <v>42710.53</v>
      </c>
      <c r="I106" s="244"/>
      <c r="J106" s="251">
        <v>1062298.58</v>
      </c>
      <c r="K106" s="251">
        <v>112986.29</v>
      </c>
      <c r="L106" s="251"/>
      <c r="N106" s="245">
        <v>6000</v>
      </c>
      <c r="O106" s="245">
        <v>2700</v>
      </c>
      <c r="Q106" s="245"/>
      <c r="R106" s="251"/>
      <c r="S106" s="251"/>
      <c r="T106" s="251">
        <v>83823.86</v>
      </c>
      <c r="U106" s="251">
        <v>1440238.21</v>
      </c>
      <c r="V106" s="40"/>
      <c r="W106" s="40"/>
      <c r="X106" s="40">
        <v>453438.93</v>
      </c>
      <c r="Y106" s="40"/>
      <c r="Z106" s="40">
        <v>205.18</v>
      </c>
      <c r="AA106" s="40">
        <v>763142</v>
      </c>
      <c r="AB106" s="40"/>
      <c r="AC106" s="246">
        <v>866163</v>
      </c>
      <c r="AD106" s="246"/>
      <c r="AE106" s="246"/>
      <c r="AF106" s="246">
        <v>165087.67999999999</v>
      </c>
      <c r="AG106" s="246">
        <v>153432.49</v>
      </c>
      <c r="AH106" s="246"/>
      <c r="AI106" s="246"/>
      <c r="AJ106" s="246"/>
      <c r="AK106" s="77">
        <f t="shared" si="14"/>
        <v>375915.56999999995</v>
      </c>
      <c r="AL106" s="31">
        <f t="shared" si="9"/>
        <v>8700</v>
      </c>
      <c r="AM106" s="21">
        <f t="shared" si="10"/>
        <v>367215.56999999995</v>
      </c>
      <c r="AN106" s="15">
        <f t="shared" si="11"/>
        <v>1216786.1099999999</v>
      </c>
      <c r="AO106" s="16">
        <f t="shared" si="12"/>
        <v>1184683.17</v>
      </c>
      <c r="AP106" s="26">
        <f t="shared" si="13"/>
        <v>32102.939999999944</v>
      </c>
    </row>
    <row r="107" spans="1:42" x14ac:dyDescent="0.2">
      <c r="A107" t="s">
        <v>561</v>
      </c>
      <c r="B107" t="s">
        <v>562</v>
      </c>
      <c r="C107" s="72">
        <v>2124</v>
      </c>
      <c r="D107" s="58" t="s">
        <v>1367</v>
      </c>
      <c r="E107" s="251" t="s">
        <v>1648</v>
      </c>
      <c r="F107" s="244">
        <v>1006136.65</v>
      </c>
      <c r="G107" s="244">
        <v>0</v>
      </c>
      <c r="H107" s="244">
        <v>27686.52</v>
      </c>
      <c r="I107" s="244"/>
      <c r="J107" s="251">
        <v>2293006.86</v>
      </c>
      <c r="K107" s="251">
        <v>133440.23000000001</v>
      </c>
      <c r="L107" s="251"/>
      <c r="N107" s="245">
        <v>5500</v>
      </c>
      <c r="O107" s="245">
        <v>5550</v>
      </c>
      <c r="Q107" s="245"/>
      <c r="R107" s="251"/>
      <c r="S107" s="251"/>
      <c r="T107" s="251">
        <v>195426.31</v>
      </c>
      <c r="U107" s="251">
        <v>2616413.23</v>
      </c>
      <c r="V107" s="40"/>
      <c r="W107" s="40"/>
      <c r="X107" s="40">
        <v>450271.16</v>
      </c>
      <c r="Y107" s="40"/>
      <c r="Z107" s="40">
        <v>98.65</v>
      </c>
      <c r="AA107" s="40">
        <v>527520</v>
      </c>
      <c r="AB107" s="40">
        <v>388427.2</v>
      </c>
      <c r="AC107" s="246">
        <v>741380</v>
      </c>
      <c r="AD107" s="246"/>
      <c r="AE107" s="246"/>
      <c r="AF107" s="246">
        <v>227242.98</v>
      </c>
      <c r="AG107" s="246"/>
      <c r="AH107" s="246"/>
      <c r="AI107" s="246"/>
      <c r="AJ107" s="246"/>
      <c r="AK107" s="77">
        <f t="shared" si="14"/>
        <v>1033823.17</v>
      </c>
      <c r="AL107" s="31">
        <f t="shared" si="9"/>
        <v>11050</v>
      </c>
      <c r="AM107" s="21">
        <f t="shared" si="10"/>
        <v>1022773.17</v>
      </c>
      <c r="AN107" s="15">
        <f t="shared" si="11"/>
        <v>1366317.01</v>
      </c>
      <c r="AO107" s="16">
        <f t="shared" si="12"/>
        <v>968622.98</v>
      </c>
      <c r="AP107" s="26">
        <f t="shared" si="13"/>
        <v>397694.03</v>
      </c>
    </row>
    <row r="108" spans="1:42" x14ac:dyDescent="0.2">
      <c r="A108" t="s">
        <v>565</v>
      </c>
      <c r="B108" t="s">
        <v>566</v>
      </c>
      <c r="C108" s="72">
        <v>2908</v>
      </c>
      <c r="D108" s="58" t="s">
        <v>1368</v>
      </c>
      <c r="E108" s="251" t="s">
        <v>1596</v>
      </c>
      <c r="F108" s="244">
        <v>294993.14</v>
      </c>
      <c r="G108" s="244">
        <v>0</v>
      </c>
      <c r="H108" s="244">
        <v>63381.53</v>
      </c>
      <c r="I108" s="244"/>
      <c r="J108" s="251">
        <v>83133.48</v>
      </c>
      <c r="K108" s="251">
        <v>67343.429999999993</v>
      </c>
      <c r="L108" s="251"/>
      <c r="O108" s="245">
        <v>18600</v>
      </c>
      <c r="Q108" s="245"/>
      <c r="R108" s="251"/>
      <c r="S108" s="251"/>
      <c r="T108" s="251"/>
      <c r="U108" s="251">
        <v>2310952.34</v>
      </c>
      <c r="V108" s="40"/>
      <c r="W108" s="40"/>
      <c r="X108" s="40">
        <v>358641.5</v>
      </c>
      <c r="Y108" s="40"/>
      <c r="Z108" s="40">
        <v>610.51</v>
      </c>
      <c r="AA108" s="40">
        <v>589500</v>
      </c>
      <c r="AB108" s="40">
        <v>273431.62</v>
      </c>
      <c r="AC108" s="246">
        <v>758580</v>
      </c>
      <c r="AD108" s="246"/>
      <c r="AE108" s="246">
        <v>3856</v>
      </c>
      <c r="AF108" s="246">
        <v>308639.92</v>
      </c>
      <c r="AG108" s="246">
        <v>52321.87</v>
      </c>
      <c r="AH108" s="246"/>
      <c r="AI108" s="246"/>
      <c r="AJ108" s="246"/>
      <c r="AK108" s="77">
        <f t="shared" si="14"/>
        <v>358374.67000000004</v>
      </c>
      <c r="AL108" s="31">
        <f t="shared" si="9"/>
        <v>18600</v>
      </c>
      <c r="AM108" s="21">
        <f t="shared" si="10"/>
        <v>339774.67000000004</v>
      </c>
      <c r="AN108" s="15">
        <f t="shared" si="11"/>
        <v>1222183.6299999999</v>
      </c>
      <c r="AO108" s="16">
        <f t="shared" si="12"/>
        <v>1123397.79</v>
      </c>
      <c r="AP108" s="26">
        <f t="shared" si="13"/>
        <v>98785.839999999851</v>
      </c>
    </row>
    <row r="109" spans="1:42" x14ac:dyDescent="0.2">
      <c r="A109" t="s">
        <v>565</v>
      </c>
      <c r="B109" t="s">
        <v>566</v>
      </c>
      <c r="C109" s="72">
        <v>2944</v>
      </c>
      <c r="D109" s="58" t="s">
        <v>1369</v>
      </c>
      <c r="E109" s="251" t="s">
        <v>1597</v>
      </c>
      <c r="F109" s="244">
        <v>503482.28</v>
      </c>
      <c r="G109" s="244">
        <v>0</v>
      </c>
      <c r="H109" s="244">
        <v>31035.82</v>
      </c>
      <c r="I109" s="244"/>
      <c r="J109" s="251">
        <v>1482611.04</v>
      </c>
      <c r="K109" s="251">
        <v>89017.17</v>
      </c>
      <c r="L109" s="251"/>
      <c r="O109" s="245">
        <v>24200</v>
      </c>
      <c r="Q109" s="245"/>
      <c r="R109" s="251"/>
      <c r="S109" s="251"/>
      <c r="T109" s="251">
        <v>33</v>
      </c>
      <c r="U109" s="251">
        <v>1228203.58</v>
      </c>
      <c r="V109" s="40"/>
      <c r="W109" s="40"/>
      <c r="X109" s="40">
        <v>361368.84</v>
      </c>
      <c r="Y109" s="40"/>
      <c r="Z109" s="40">
        <v>1116.7</v>
      </c>
      <c r="AA109" s="40">
        <v>502920</v>
      </c>
      <c r="AB109" s="40">
        <v>210058.05</v>
      </c>
      <c r="AC109" s="246">
        <v>669300</v>
      </c>
      <c r="AD109" s="246"/>
      <c r="AE109" s="246">
        <v>6720</v>
      </c>
      <c r="AF109" s="246">
        <v>412373.04</v>
      </c>
      <c r="AG109" s="246">
        <v>73059.09</v>
      </c>
      <c r="AH109" s="246"/>
      <c r="AI109" s="246"/>
      <c r="AJ109" s="246"/>
      <c r="AK109" s="77">
        <f t="shared" si="14"/>
        <v>534518.1</v>
      </c>
      <c r="AL109" s="31">
        <f t="shared" si="9"/>
        <v>24200</v>
      </c>
      <c r="AM109" s="21">
        <f t="shared" si="10"/>
        <v>510318.1</v>
      </c>
      <c r="AN109" s="15">
        <f t="shared" si="11"/>
        <v>1075463.5900000001</v>
      </c>
      <c r="AO109" s="16">
        <f t="shared" si="12"/>
        <v>1161452.1300000001</v>
      </c>
      <c r="AP109" s="26">
        <f t="shared" si="13"/>
        <v>-85988.540000000037</v>
      </c>
    </row>
    <row r="110" spans="1:42" x14ac:dyDescent="0.2">
      <c r="A110" t="s">
        <v>565</v>
      </c>
      <c r="B110" t="s">
        <v>566</v>
      </c>
      <c r="C110" s="72">
        <v>4209</v>
      </c>
      <c r="D110" s="58" t="s">
        <v>1370</v>
      </c>
      <c r="E110" s="251" t="s">
        <v>1598</v>
      </c>
      <c r="F110" s="244">
        <v>232159.58</v>
      </c>
      <c r="G110" s="244">
        <v>636.07000000000005</v>
      </c>
      <c r="H110" s="244">
        <v>76812</v>
      </c>
      <c r="I110" s="244"/>
      <c r="J110" s="251">
        <v>1443224.71</v>
      </c>
      <c r="K110" s="251">
        <v>55170.76</v>
      </c>
      <c r="L110" s="251"/>
      <c r="O110" s="245">
        <v>23500</v>
      </c>
      <c r="Q110" s="245"/>
      <c r="R110" s="251"/>
      <c r="S110" s="251"/>
      <c r="T110" s="251"/>
      <c r="U110" s="251">
        <v>1322855.6000000001</v>
      </c>
      <c r="V110" s="40"/>
      <c r="W110" s="40"/>
      <c r="X110" s="40">
        <v>377506.57</v>
      </c>
      <c r="Y110" s="40"/>
      <c r="Z110" s="40">
        <v>506.6</v>
      </c>
      <c r="AA110" s="40">
        <v>673960</v>
      </c>
      <c r="AB110" s="40">
        <v>249161.64</v>
      </c>
      <c r="AC110" s="246">
        <v>849558.26</v>
      </c>
      <c r="AD110" s="246"/>
      <c r="AE110" s="246">
        <v>8364</v>
      </c>
      <c r="AF110" s="246">
        <v>373457.66</v>
      </c>
      <c r="AG110" s="246">
        <v>67214.89</v>
      </c>
      <c r="AH110" s="246"/>
      <c r="AI110" s="246"/>
      <c r="AJ110" s="246"/>
      <c r="AK110" s="77">
        <f t="shared" si="14"/>
        <v>309607.65000000002</v>
      </c>
      <c r="AL110" s="31">
        <f t="shared" si="9"/>
        <v>23500</v>
      </c>
      <c r="AM110" s="21">
        <f t="shared" si="10"/>
        <v>286107.65000000002</v>
      </c>
      <c r="AN110" s="15">
        <f t="shared" si="11"/>
        <v>1301134.81</v>
      </c>
      <c r="AO110" s="16">
        <f t="shared" si="12"/>
        <v>1298594.8099999998</v>
      </c>
      <c r="AP110" s="26">
        <f t="shared" si="13"/>
        <v>2540.0000000002328</v>
      </c>
    </row>
    <row r="111" spans="1:42" x14ac:dyDescent="0.2">
      <c r="A111" t="s">
        <v>565</v>
      </c>
      <c r="B111" t="s">
        <v>566</v>
      </c>
      <c r="C111" s="72">
        <v>4669</v>
      </c>
      <c r="D111" s="58" t="s">
        <v>1371</v>
      </c>
      <c r="E111" s="251" t="s">
        <v>1599</v>
      </c>
      <c r="F111" s="244">
        <v>350041.83</v>
      </c>
      <c r="G111" s="244">
        <v>3574.5</v>
      </c>
      <c r="H111" s="244">
        <v>176000.11</v>
      </c>
      <c r="I111" s="244"/>
      <c r="J111" s="251">
        <v>1512557.21</v>
      </c>
      <c r="K111" s="251">
        <v>402093.93</v>
      </c>
      <c r="L111" s="251"/>
      <c r="O111" s="245">
        <v>31250</v>
      </c>
      <c r="Q111" s="245"/>
      <c r="R111" s="251"/>
      <c r="S111" s="251"/>
      <c r="T111" s="251">
        <v>330546.24</v>
      </c>
      <c r="U111" s="251">
        <v>2235714.37</v>
      </c>
      <c r="V111" s="40"/>
      <c r="W111" s="40">
        <v>20310</v>
      </c>
      <c r="X111" s="40">
        <v>726213.31</v>
      </c>
      <c r="Y111" s="40"/>
      <c r="Z111" s="40">
        <v>622.4</v>
      </c>
      <c r="AA111" s="40">
        <v>634286.4</v>
      </c>
      <c r="AB111" s="40">
        <v>73000</v>
      </c>
      <c r="AC111" s="246">
        <v>744216.4</v>
      </c>
      <c r="AD111" s="246"/>
      <c r="AE111" s="246"/>
      <c r="AF111" s="246">
        <v>301720.52</v>
      </c>
      <c r="AG111" s="246">
        <v>186245.85</v>
      </c>
      <c r="AH111" s="246"/>
      <c r="AI111" s="246"/>
      <c r="AJ111" s="246"/>
      <c r="AK111" s="77">
        <f t="shared" si="14"/>
        <v>529616.43999999994</v>
      </c>
      <c r="AL111" s="31">
        <f t="shared" si="9"/>
        <v>31250</v>
      </c>
      <c r="AM111" s="21">
        <f t="shared" si="10"/>
        <v>498366.43999999994</v>
      </c>
      <c r="AN111" s="15">
        <f t="shared" si="11"/>
        <v>1454432.11</v>
      </c>
      <c r="AO111" s="16">
        <f t="shared" si="12"/>
        <v>1232182.77</v>
      </c>
      <c r="AP111" s="26">
        <f t="shared" si="13"/>
        <v>222249.34000000008</v>
      </c>
    </row>
    <row r="112" spans="1:42" x14ac:dyDescent="0.2">
      <c r="A112" t="s">
        <v>565</v>
      </c>
      <c r="B112" t="s">
        <v>566</v>
      </c>
      <c r="C112" s="72">
        <v>2279</v>
      </c>
      <c r="D112" s="58" t="s">
        <v>1372</v>
      </c>
      <c r="E112" s="251" t="s">
        <v>1600</v>
      </c>
      <c r="F112" s="244">
        <v>181001.95</v>
      </c>
      <c r="G112" s="244">
        <v>0</v>
      </c>
      <c r="H112" s="244">
        <v>123300.51</v>
      </c>
      <c r="I112" s="244"/>
      <c r="J112" s="251">
        <v>281498.65999999997</v>
      </c>
      <c r="K112" s="251">
        <v>159972.89000000001</v>
      </c>
      <c r="L112" s="251"/>
      <c r="O112" s="245">
        <v>7650</v>
      </c>
      <c r="Q112" s="245"/>
      <c r="R112" s="251"/>
      <c r="S112" s="251"/>
      <c r="T112" s="251"/>
      <c r="U112" s="251">
        <v>1762414.5</v>
      </c>
      <c r="V112" s="40"/>
      <c r="W112" s="40"/>
      <c r="X112" s="40">
        <v>482022.69</v>
      </c>
      <c r="Y112" s="40"/>
      <c r="Z112" s="40">
        <v>433.74</v>
      </c>
      <c r="AA112" s="40">
        <v>475242</v>
      </c>
      <c r="AB112" s="40">
        <v>78750</v>
      </c>
      <c r="AC112" s="246">
        <v>630942</v>
      </c>
      <c r="AD112" s="246"/>
      <c r="AE112" s="246"/>
      <c r="AF112" s="246">
        <v>301368.28000000003</v>
      </c>
      <c r="AG112" s="246">
        <v>85198.45</v>
      </c>
      <c r="AH112" s="246"/>
      <c r="AI112" s="246"/>
      <c r="AJ112" s="246"/>
      <c r="AK112" s="77">
        <f t="shared" si="14"/>
        <v>304302.46000000002</v>
      </c>
      <c r="AL112" s="31">
        <f t="shared" si="9"/>
        <v>7650</v>
      </c>
      <c r="AM112" s="21">
        <f t="shared" si="10"/>
        <v>296652.46000000002</v>
      </c>
      <c r="AN112" s="15">
        <f t="shared" si="11"/>
        <v>1036448.4299999999</v>
      </c>
      <c r="AO112" s="16">
        <f t="shared" si="12"/>
        <v>1017508.73</v>
      </c>
      <c r="AP112" s="26">
        <f t="shared" si="13"/>
        <v>18939.699999999953</v>
      </c>
    </row>
    <row r="113" spans="1:42" x14ac:dyDescent="0.2">
      <c r="A113" t="s">
        <v>565</v>
      </c>
      <c r="B113" t="s">
        <v>566</v>
      </c>
      <c r="C113" s="72">
        <v>723</v>
      </c>
      <c r="D113" s="58" t="s">
        <v>1373</v>
      </c>
      <c r="E113" s="251" t="s">
        <v>1601</v>
      </c>
      <c r="F113" s="244">
        <v>246602.17</v>
      </c>
      <c r="G113" s="244">
        <v>3330.5</v>
      </c>
      <c r="H113" s="244">
        <v>12510.47</v>
      </c>
      <c r="I113" s="244"/>
      <c r="J113" s="251">
        <v>2157120.25</v>
      </c>
      <c r="K113" s="251">
        <v>184481.88</v>
      </c>
      <c r="L113" s="251">
        <v>1</v>
      </c>
      <c r="O113" s="245">
        <v>14200</v>
      </c>
      <c r="Q113" s="245">
        <v>1293.47</v>
      </c>
      <c r="R113" s="251"/>
      <c r="S113" s="251"/>
      <c r="T113" s="251">
        <v>-22988.42</v>
      </c>
      <c r="U113" s="251">
        <v>513834.47</v>
      </c>
      <c r="V113" s="40"/>
      <c r="W113" s="40"/>
      <c r="X113" s="40">
        <v>271881.45</v>
      </c>
      <c r="Y113" s="40">
        <v>28650</v>
      </c>
      <c r="Z113" s="40">
        <v>514.49</v>
      </c>
      <c r="AA113" s="40">
        <v>221280</v>
      </c>
      <c r="AB113" s="40">
        <v>80532.22</v>
      </c>
      <c r="AC113" s="246">
        <v>353490</v>
      </c>
      <c r="AD113" s="246"/>
      <c r="AE113" s="246"/>
      <c r="AF113" s="246">
        <v>140948.48000000001</v>
      </c>
      <c r="AG113" s="246">
        <v>88058.34</v>
      </c>
      <c r="AH113" s="246"/>
      <c r="AI113" s="246"/>
      <c r="AJ113" s="246"/>
      <c r="AK113" s="77">
        <f t="shared" si="14"/>
        <v>262443.14</v>
      </c>
      <c r="AL113" s="31">
        <f t="shared" si="9"/>
        <v>15493.47</v>
      </c>
      <c r="AM113" s="21">
        <f t="shared" si="10"/>
        <v>246949.67</v>
      </c>
      <c r="AN113" s="15">
        <f t="shared" si="11"/>
        <v>602858.16</v>
      </c>
      <c r="AO113" s="16">
        <f t="shared" si="12"/>
        <v>582496.81999999995</v>
      </c>
      <c r="AP113" s="26">
        <f t="shared" si="13"/>
        <v>20361.340000000084</v>
      </c>
    </row>
    <row r="114" spans="1:42" x14ac:dyDescent="0.2">
      <c r="A114" t="s">
        <v>565</v>
      </c>
      <c r="B114" t="s">
        <v>566</v>
      </c>
      <c r="C114" s="72">
        <v>3567</v>
      </c>
      <c r="D114" s="58" t="s">
        <v>1374</v>
      </c>
      <c r="E114" s="251" t="s">
        <v>1602</v>
      </c>
      <c r="F114" s="244">
        <v>113504.72</v>
      </c>
      <c r="G114" s="244">
        <v>9993.8700000000008</v>
      </c>
      <c r="H114" s="244">
        <v>99853.4</v>
      </c>
      <c r="I114" s="244"/>
      <c r="J114" s="251">
        <v>778881.9</v>
      </c>
      <c r="K114" s="251">
        <v>153645.17000000001</v>
      </c>
      <c r="L114" s="251"/>
      <c r="O114" s="245">
        <v>19250</v>
      </c>
      <c r="Q114" s="245"/>
      <c r="R114" s="251"/>
      <c r="S114" s="251"/>
      <c r="T114" s="251">
        <v>23759</v>
      </c>
      <c r="U114" s="251">
        <v>3774792.24</v>
      </c>
      <c r="V114" s="40"/>
      <c r="W114" s="40"/>
      <c r="X114" s="40">
        <v>422255.38</v>
      </c>
      <c r="Y114" s="40"/>
      <c r="Z114" s="40">
        <v>353.24</v>
      </c>
      <c r="AA114" s="40">
        <v>577858.19999999995</v>
      </c>
      <c r="AB114" s="40">
        <v>208868.27</v>
      </c>
      <c r="AC114" s="246">
        <v>774278.2</v>
      </c>
      <c r="AD114" s="246"/>
      <c r="AE114" s="246">
        <v>3542</v>
      </c>
      <c r="AF114" s="246">
        <v>401166.76</v>
      </c>
      <c r="AG114" s="246">
        <v>91323.1</v>
      </c>
      <c r="AH114" s="246"/>
      <c r="AI114" s="246"/>
      <c r="AJ114" s="246"/>
      <c r="AK114" s="77">
        <f t="shared" si="14"/>
        <v>223351.99</v>
      </c>
      <c r="AL114" s="31">
        <f t="shared" si="9"/>
        <v>19250</v>
      </c>
      <c r="AM114" s="21">
        <f t="shared" si="10"/>
        <v>204101.99</v>
      </c>
      <c r="AN114" s="15">
        <f t="shared" si="11"/>
        <v>1209335.0899999999</v>
      </c>
      <c r="AO114" s="16">
        <f t="shared" si="12"/>
        <v>1270310.06</v>
      </c>
      <c r="AP114" s="26">
        <f t="shared" si="13"/>
        <v>-60974.970000000205</v>
      </c>
    </row>
    <row r="115" spans="1:42" x14ac:dyDescent="0.2">
      <c r="A115" t="s">
        <v>565</v>
      </c>
      <c r="B115" t="s">
        <v>566</v>
      </c>
      <c r="C115" s="72">
        <v>2416</v>
      </c>
      <c r="D115" s="58" t="s">
        <v>1375</v>
      </c>
      <c r="E115" s="251" t="s">
        <v>1603</v>
      </c>
      <c r="F115" s="244">
        <v>330938.93</v>
      </c>
      <c r="G115" s="244">
        <v>0</v>
      </c>
      <c r="H115" s="244">
        <v>106231.77</v>
      </c>
      <c r="I115" s="244"/>
      <c r="J115" s="251">
        <v>386112.76</v>
      </c>
      <c r="K115" s="251">
        <v>390121.43</v>
      </c>
      <c r="L115" s="251"/>
      <c r="O115" s="245">
        <v>21850</v>
      </c>
      <c r="Q115" s="245"/>
      <c r="R115" s="251"/>
      <c r="S115" s="251"/>
      <c r="T115" s="251">
        <v>6900</v>
      </c>
      <c r="U115" s="251">
        <v>1908283.93</v>
      </c>
      <c r="V115" s="40"/>
      <c r="W115" s="40"/>
      <c r="X115" s="40">
        <v>495421.18</v>
      </c>
      <c r="Y115" s="40">
        <v>2572</v>
      </c>
      <c r="Z115" s="40">
        <v>655.65</v>
      </c>
      <c r="AA115" s="40">
        <v>493287</v>
      </c>
      <c r="AB115" s="40">
        <v>27600</v>
      </c>
      <c r="AC115" s="246">
        <v>624687</v>
      </c>
      <c r="AD115" s="246"/>
      <c r="AE115" s="246"/>
      <c r="AF115" s="246">
        <v>209099.49</v>
      </c>
      <c r="AG115" s="246">
        <v>117098.13</v>
      </c>
      <c r="AH115" s="246"/>
      <c r="AI115" s="246"/>
      <c r="AJ115" s="246"/>
      <c r="AK115" s="77">
        <f t="shared" si="14"/>
        <v>437170.7</v>
      </c>
      <c r="AL115" s="31">
        <f t="shared" si="9"/>
        <v>21850</v>
      </c>
      <c r="AM115" s="21">
        <f t="shared" si="10"/>
        <v>415320.7</v>
      </c>
      <c r="AN115" s="15">
        <f t="shared" si="11"/>
        <v>1019535.8300000001</v>
      </c>
      <c r="AO115" s="16">
        <f t="shared" si="12"/>
        <v>950884.62</v>
      </c>
      <c r="AP115" s="26">
        <f t="shared" si="13"/>
        <v>68651.210000000079</v>
      </c>
    </row>
    <row r="116" spans="1:42" x14ac:dyDescent="0.2">
      <c r="A116" t="s">
        <v>565</v>
      </c>
      <c r="B116" t="s">
        <v>566</v>
      </c>
      <c r="C116" s="72">
        <v>1268</v>
      </c>
      <c r="D116" s="58" t="s">
        <v>1376</v>
      </c>
      <c r="E116" s="251" t="s">
        <v>1604</v>
      </c>
      <c r="F116" s="244">
        <v>261795.78</v>
      </c>
      <c r="G116" s="244">
        <v>2223.75</v>
      </c>
      <c r="H116" s="244">
        <v>66023.88</v>
      </c>
      <c r="I116" s="244"/>
      <c r="J116" s="251">
        <v>1121697.69</v>
      </c>
      <c r="K116" s="251">
        <v>301875.07</v>
      </c>
      <c r="L116" s="251"/>
      <c r="O116" s="245">
        <v>14700</v>
      </c>
      <c r="Q116" s="245"/>
      <c r="R116" s="251"/>
      <c r="S116" s="251"/>
      <c r="T116" s="251">
        <v>27025</v>
      </c>
      <c r="U116" s="251">
        <v>1980426.11</v>
      </c>
      <c r="V116" s="40"/>
      <c r="W116" s="40"/>
      <c r="X116" s="40">
        <v>388622.18</v>
      </c>
      <c r="Y116" s="40"/>
      <c r="Z116" s="40">
        <v>542.91</v>
      </c>
      <c r="AA116" s="40">
        <v>425162.4</v>
      </c>
      <c r="AB116" s="40">
        <v>55550</v>
      </c>
      <c r="AC116" s="246">
        <v>524552.4</v>
      </c>
      <c r="AD116" s="246"/>
      <c r="AE116" s="246"/>
      <c r="AF116" s="246">
        <v>262933.89</v>
      </c>
      <c r="AG116" s="246">
        <v>100899.14</v>
      </c>
      <c r="AH116" s="246"/>
      <c r="AI116" s="246"/>
      <c r="AJ116" s="246"/>
      <c r="AK116" s="77">
        <f t="shared" si="14"/>
        <v>330043.41000000003</v>
      </c>
      <c r="AL116" s="31">
        <f t="shared" si="9"/>
        <v>14700</v>
      </c>
      <c r="AM116" s="21">
        <f t="shared" si="10"/>
        <v>315343.41000000003</v>
      </c>
      <c r="AN116" s="15">
        <f t="shared" si="11"/>
        <v>869877.49</v>
      </c>
      <c r="AO116" s="16">
        <f t="shared" si="12"/>
        <v>888385.43</v>
      </c>
      <c r="AP116" s="26">
        <f t="shared" si="13"/>
        <v>-18507.940000000061</v>
      </c>
    </row>
    <row r="117" spans="1:42" x14ac:dyDescent="0.2">
      <c r="A117" t="s">
        <v>565</v>
      </c>
      <c r="B117" t="s">
        <v>566</v>
      </c>
      <c r="C117" s="72">
        <v>3345</v>
      </c>
      <c r="D117" s="58" t="s">
        <v>1377</v>
      </c>
      <c r="E117" s="251" t="s">
        <v>1605</v>
      </c>
      <c r="F117" s="244">
        <v>180834.25</v>
      </c>
      <c r="G117" s="244">
        <v>10278.780000000001</v>
      </c>
      <c r="H117" s="244">
        <v>25876.83</v>
      </c>
      <c r="I117" s="244"/>
      <c r="J117" s="251">
        <v>267825.3</v>
      </c>
      <c r="K117" s="251">
        <v>291222.78000000003</v>
      </c>
      <c r="L117" s="251"/>
      <c r="O117" s="245">
        <v>22750</v>
      </c>
      <c r="Q117" s="245"/>
      <c r="R117" s="251"/>
      <c r="S117" s="251"/>
      <c r="T117" s="251"/>
      <c r="U117" s="251">
        <v>2133398.12</v>
      </c>
      <c r="V117" s="40"/>
      <c r="W117" s="40"/>
      <c r="X117" s="40">
        <v>609850.14</v>
      </c>
      <c r="Y117" s="40"/>
      <c r="Z117" s="40"/>
      <c r="AA117" s="40">
        <v>968409.3</v>
      </c>
      <c r="AB117" s="40">
        <v>60400</v>
      </c>
      <c r="AC117" s="246">
        <v>1144239.3</v>
      </c>
      <c r="AD117" s="246"/>
      <c r="AE117" s="246"/>
      <c r="AF117" s="246">
        <v>284348.68</v>
      </c>
      <c r="AG117" s="246">
        <v>84045.53</v>
      </c>
      <c r="AH117" s="246"/>
      <c r="AI117" s="246"/>
      <c r="AJ117" s="246"/>
      <c r="AK117" s="77">
        <f t="shared" si="14"/>
        <v>216989.86</v>
      </c>
      <c r="AL117" s="31">
        <f t="shared" si="9"/>
        <v>22750</v>
      </c>
      <c r="AM117" s="21">
        <f t="shared" si="10"/>
        <v>194239.86</v>
      </c>
      <c r="AN117" s="15">
        <f t="shared" si="11"/>
        <v>1638659.44</v>
      </c>
      <c r="AO117" s="16">
        <f t="shared" si="12"/>
        <v>1512633.51</v>
      </c>
      <c r="AP117" s="26">
        <f t="shared" si="13"/>
        <v>126025.92999999993</v>
      </c>
    </row>
    <row r="118" spans="1:42" x14ac:dyDescent="0.2">
      <c r="A118" t="s">
        <v>565</v>
      </c>
      <c r="B118" t="s">
        <v>566</v>
      </c>
      <c r="C118" s="72">
        <v>1431</v>
      </c>
      <c r="D118" s="58" t="s">
        <v>1378</v>
      </c>
      <c r="E118" s="251" t="s">
        <v>1606</v>
      </c>
      <c r="F118" s="244">
        <v>359191.23</v>
      </c>
      <c r="G118" s="244">
        <v>0</v>
      </c>
      <c r="H118" s="244">
        <v>52259.76</v>
      </c>
      <c r="I118" s="244"/>
      <c r="J118" s="251">
        <v>5</v>
      </c>
      <c r="K118" s="251">
        <v>101450.69</v>
      </c>
      <c r="L118" s="251"/>
      <c r="O118" s="245">
        <v>22550</v>
      </c>
      <c r="Q118" s="245"/>
      <c r="R118" s="251"/>
      <c r="S118" s="251"/>
      <c r="T118" s="251">
        <v>57700</v>
      </c>
      <c r="U118" s="251">
        <v>1945240.49</v>
      </c>
      <c r="V118" s="40"/>
      <c r="W118" s="40"/>
      <c r="X118" s="40">
        <v>305669.05</v>
      </c>
      <c r="Y118" s="40">
        <v>108000</v>
      </c>
      <c r="Z118" s="40"/>
      <c r="AA118" s="40">
        <v>461320.4</v>
      </c>
      <c r="AB118" s="40">
        <v>123034.91</v>
      </c>
      <c r="AC118" s="246">
        <v>638170.4</v>
      </c>
      <c r="AD118" s="246"/>
      <c r="AE118" s="246"/>
      <c r="AF118" s="246">
        <v>234888.46</v>
      </c>
      <c r="AG118" s="246">
        <v>18091.73</v>
      </c>
      <c r="AH118" s="246"/>
      <c r="AI118" s="246"/>
      <c r="AJ118" s="246">
        <v>120</v>
      </c>
      <c r="AK118" s="77">
        <f t="shared" si="14"/>
        <v>411450.99</v>
      </c>
      <c r="AL118" s="31">
        <f t="shared" si="9"/>
        <v>22550</v>
      </c>
      <c r="AM118" s="21">
        <f t="shared" si="10"/>
        <v>388900.99</v>
      </c>
      <c r="AN118" s="15">
        <f t="shared" si="11"/>
        <v>998024.36</v>
      </c>
      <c r="AO118" s="16">
        <f t="shared" si="12"/>
        <v>891270.59</v>
      </c>
      <c r="AP118" s="26">
        <f t="shared" si="13"/>
        <v>106753.77000000002</v>
      </c>
    </row>
    <row r="119" spans="1:42" x14ac:dyDescent="0.2">
      <c r="A119" t="s">
        <v>565</v>
      </c>
      <c r="B119" t="s">
        <v>566</v>
      </c>
      <c r="C119" s="72">
        <v>2020</v>
      </c>
      <c r="D119" s="58" t="s">
        <v>1379</v>
      </c>
      <c r="E119" s="251" t="s">
        <v>1607</v>
      </c>
      <c r="F119" s="244">
        <v>78316.5</v>
      </c>
      <c r="G119" s="244">
        <v>0</v>
      </c>
      <c r="H119" s="244">
        <v>55122.83</v>
      </c>
      <c r="I119" s="244"/>
      <c r="J119" s="251">
        <v>450216.35</v>
      </c>
      <c r="K119" s="251">
        <v>163569.71</v>
      </c>
      <c r="L119" s="251"/>
      <c r="O119" s="245">
        <v>39750</v>
      </c>
      <c r="Q119" s="245"/>
      <c r="R119" s="251"/>
      <c r="S119" s="251"/>
      <c r="T119" s="251"/>
      <c r="U119" s="251">
        <v>2404357.2799999998</v>
      </c>
      <c r="V119" s="40">
        <v>76.2</v>
      </c>
      <c r="W119" s="40"/>
      <c r="X119" s="40">
        <v>414824.72</v>
      </c>
      <c r="Y119" s="40"/>
      <c r="Z119" s="40"/>
      <c r="AA119" s="40">
        <v>596340</v>
      </c>
      <c r="AB119" s="40">
        <v>89500</v>
      </c>
      <c r="AC119" s="246">
        <v>815030</v>
      </c>
      <c r="AD119" s="246"/>
      <c r="AE119" s="246"/>
      <c r="AF119" s="246">
        <v>240338.03</v>
      </c>
      <c r="AG119" s="246">
        <v>78222.36</v>
      </c>
      <c r="AH119" s="246"/>
      <c r="AI119" s="246"/>
      <c r="AJ119" s="246"/>
      <c r="AK119" s="77">
        <f t="shared" si="14"/>
        <v>133439.33000000002</v>
      </c>
      <c r="AL119" s="31">
        <f t="shared" si="9"/>
        <v>39750</v>
      </c>
      <c r="AM119" s="21">
        <f t="shared" si="10"/>
        <v>93689.330000000016</v>
      </c>
      <c r="AN119" s="15">
        <f t="shared" si="11"/>
        <v>1100740.92</v>
      </c>
      <c r="AO119" s="16">
        <f t="shared" si="12"/>
        <v>1133590.3900000001</v>
      </c>
      <c r="AP119" s="26">
        <f t="shared" si="13"/>
        <v>-32849.470000000205</v>
      </c>
    </row>
    <row r="120" spans="1:42" x14ac:dyDescent="0.2">
      <c r="A120" t="s">
        <v>565</v>
      </c>
      <c r="B120" t="s">
        <v>566</v>
      </c>
      <c r="C120" s="72">
        <v>3005</v>
      </c>
      <c r="D120" s="58" t="s">
        <v>1380</v>
      </c>
      <c r="E120" s="251" t="s">
        <v>1608</v>
      </c>
      <c r="F120" s="244">
        <v>229681.93</v>
      </c>
      <c r="G120" s="244">
        <v>9040</v>
      </c>
      <c r="H120" s="244">
        <v>47762.65</v>
      </c>
      <c r="I120" s="244"/>
      <c r="J120" s="251">
        <v>69357.59</v>
      </c>
      <c r="K120" s="251">
        <v>138925.12</v>
      </c>
      <c r="L120" s="251"/>
      <c r="Q120" s="245"/>
      <c r="R120" s="251"/>
      <c r="S120" s="251"/>
      <c r="T120" s="251">
        <v>24250</v>
      </c>
      <c r="U120" s="251">
        <v>3154007.83</v>
      </c>
      <c r="V120" s="40"/>
      <c r="W120" s="40"/>
      <c r="X120" s="40">
        <v>474555.34</v>
      </c>
      <c r="Y120" s="40"/>
      <c r="Z120" s="40">
        <v>463.42</v>
      </c>
      <c r="AA120" s="40">
        <v>603450</v>
      </c>
      <c r="AB120" s="40">
        <v>65500</v>
      </c>
      <c r="AC120" s="246">
        <v>772890</v>
      </c>
      <c r="AD120" s="246"/>
      <c r="AE120" s="246"/>
      <c r="AF120" s="246">
        <v>307238.19</v>
      </c>
      <c r="AG120" s="246">
        <v>60690.51</v>
      </c>
      <c r="AH120" s="246"/>
      <c r="AI120" s="246"/>
      <c r="AJ120" s="246"/>
      <c r="AK120" s="77">
        <f t="shared" si="14"/>
        <v>286484.58</v>
      </c>
      <c r="AL120" s="31">
        <f t="shared" si="9"/>
        <v>0</v>
      </c>
      <c r="AM120" s="21">
        <f t="shared" si="10"/>
        <v>286484.58</v>
      </c>
      <c r="AN120" s="15">
        <f t="shared" si="11"/>
        <v>1143968.76</v>
      </c>
      <c r="AO120" s="16">
        <f t="shared" si="12"/>
        <v>1140818.7</v>
      </c>
      <c r="AP120" s="26">
        <f t="shared" si="13"/>
        <v>3150.0600000000559</v>
      </c>
    </row>
    <row r="121" spans="1:42" x14ac:dyDescent="0.2">
      <c r="A121" t="s">
        <v>565</v>
      </c>
      <c r="B121" t="s">
        <v>566</v>
      </c>
      <c r="C121" s="72">
        <v>2671</v>
      </c>
      <c r="D121" s="58" t="s">
        <v>1381</v>
      </c>
      <c r="E121" s="251" t="s">
        <v>1609</v>
      </c>
      <c r="F121" s="244">
        <v>266385.65000000002</v>
      </c>
      <c r="G121" s="244">
        <v>0</v>
      </c>
      <c r="H121" s="244">
        <v>76871.009999999995</v>
      </c>
      <c r="I121" s="244"/>
      <c r="J121" s="251">
        <v>776364.61</v>
      </c>
      <c r="K121" s="251">
        <v>262087.37</v>
      </c>
      <c r="L121" s="251"/>
      <c r="O121" s="245">
        <v>22050</v>
      </c>
      <c r="P121" s="245">
        <v>82750</v>
      </c>
      <c r="Q121" s="245"/>
      <c r="R121" s="251"/>
      <c r="S121" s="251"/>
      <c r="T121" s="251"/>
      <c r="U121" s="251">
        <v>2272032.2400000002</v>
      </c>
      <c r="V121" s="40"/>
      <c r="W121" s="40"/>
      <c r="X121" s="40">
        <v>523351.3</v>
      </c>
      <c r="Y121" s="40"/>
      <c r="Z121" s="40">
        <v>521.37</v>
      </c>
      <c r="AA121" s="40">
        <v>519699.6</v>
      </c>
      <c r="AB121" s="40">
        <v>36000</v>
      </c>
      <c r="AC121" s="246">
        <v>608328.6</v>
      </c>
      <c r="AD121" s="246"/>
      <c r="AE121" s="246"/>
      <c r="AF121" s="246">
        <v>351421.52</v>
      </c>
      <c r="AG121" s="246">
        <v>89493.88</v>
      </c>
      <c r="AH121" s="246"/>
      <c r="AI121" s="246"/>
      <c r="AJ121" s="246">
        <v>2800</v>
      </c>
      <c r="AK121" s="77">
        <f t="shared" si="14"/>
        <v>343256.66000000003</v>
      </c>
      <c r="AL121" s="31">
        <f t="shared" si="9"/>
        <v>104800</v>
      </c>
      <c r="AM121" s="21">
        <f t="shared" si="10"/>
        <v>238456.66000000003</v>
      </c>
      <c r="AN121" s="15">
        <f t="shared" si="11"/>
        <v>1079572.27</v>
      </c>
      <c r="AO121" s="16">
        <f t="shared" si="12"/>
        <v>1052044</v>
      </c>
      <c r="AP121" s="26">
        <f t="shared" si="13"/>
        <v>27528.270000000019</v>
      </c>
    </row>
    <row r="122" spans="1:42" x14ac:dyDescent="0.2">
      <c r="A122" t="s">
        <v>565</v>
      </c>
      <c r="B122" t="s">
        <v>566</v>
      </c>
      <c r="C122" s="72">
        <v>1913</v>
      </c>
      <c r="D122" s="58" t="s">
        <v>1382</v>
      </c>
      <c r="E122" s="251" t="s">
        <v>1610</v>
      </c>
      <c r="F122" s="244">
        <v>165319.53</v>
      </c>
      <c r="G122" s="244">
        <v>0</v>
      </c>
      <c r="H122" s="244">
        <v>278224.33</v>
      </c>
      <c r="I122" s="244"/>
      <c r="J122" s="251">
        <v>357303.01</v>
      </c>
      <c r="K122" s="251">
        <v>89018.21</v>
      </c>
      <c r="L122" s="251"/>
      <c r="O122" s="245">
        <v>14214.3</v>
      </c>
      <c r="Q122" s="245"/>
      <c r="R122" s="251"/>
      <c r="S122" s="251"/>
      <c r="T122" s="251">
        <v>3005</v>
      </c>
      <c r="U122" s="251">
        <v>1679735.01</v>
      </c>
      <c r="V122" s="40"/>
      <c r="W122" s="40"/>
      <c r="X122" s="40">
        <v>347983.54</v>
      </c>
      <c r="Y122" s="40"/>
      <c r="Z122" s="40">
        <v>417.73</v>
      </c>
      <c r="AA122" s="40">
        <v>263160</v>
      </c>
      <c r="AB122" s="40">
        <v>19600</v>
      </c>
      <c r="AC122" s="246">
        <v>363958</v>
      </c>
      <c r="AD122" s="246"/>
      <c r="AE122" s="246"/>
      <c r="AF122" s="246">
        <v>253129.97</v>
      </c>
      <c r="AG122" s="246">
        <v>64720.81</v>
      </c>
      <c r="AH122" s="246"/>
      <c r="AI122" s="246"/>
      <c r="AJ122" s="246"/>
      <c r="AK122" s="77">
        <f t="shared" si="14"/>
        <v>443543.86</v>
      </c>
      <c r="AL122" s="31">
        <f t="shared" si="9"/>
        <v>14214.3</v>
      </c>
      <c r="AM122" s="21">
        <f t="shared" si="10"/>
        <v>429329.56</v>
      </c>
      <c r="AN122" s="15">
        <f t="shared" si="11"/>
        <v>631161.27</v>
      </c>
      <c r="AO122" s="16">
        <f t="shared" si="12"/>
        <v>681808.78</v>
      </c>
      <c r="AP122" s="26">
        <f t="shared" si="13"/>
        <v>-50647.510000000009</v>
      </c>
    </row>
    <row r="123" spans="1:42" x14ac:dyDescent="0.2">
      <c r="A123" t="s">
        <v>565</v>
      </c>
      <c r="B123" t="s">
        <v>566</v>
      </c>
      <c r="C123" s="72">
        <v>2409</v>
      </c>
      <c r="D123" s="58" t="s">
        <v>1383</v>
      </c>
      <c r="E123" s="251" t="s">
        <v>1611</v>
      </c>
      <c r="F123" s="244">
        <v>247246.58</v>
      </c>
      <c r="G123" s="244">
        <v>0</v>
      </c>
      <c r="H123" s="244">
        <v>55125.3</v>
      </c>
      <c r="I123" s="244"/>
      <c r="J123" s="251">
        <v>91415.58</v>
      </c>
      <c r="K123" s="251">
        <v>131367.35999999999</v>
      </c>
      <c r="L123" s="251"/>
      <c r="O123" s="245">
        <v>20400</v>
      </c>
      <c r="Q123" s="245"/>
      <c r="R123" s="251"/>
      <c r="S123" s="251"/>
      <c r="T123" s="251"/>
      <c r="U123" s="251">
        <v>1611506.92</v>
      </c>
      <c r="V123" s="40"/>
      <c r="W123" s="40"/>
      <c r="X123" s="40">
        <v>333415.49</v>
      </c>
      <c r="Y123" s="40"/>
      <c r="Z123" s="40">
        <v>575.33000000000004</v>
      </c>
      <c r="AA123" s="40">
        <v>587280</v>
      </c>
      <c r="AB123" s="40">
        <v>119541.87</v>
      </c>
      <c r="AC123" s="246">
        <v>687818</v>
      </c>
      <c r="AD123" s="246"/>
      <c r="AE123" s="246"/>
      <c r="AF123" s="246">
        <v>330335.96000000002</v>
      </c>
      <c r="AG123" s="246">
        <v>53629.55</v>
      </c>
      <c r="AH123" s="246"/>
      <c r="AI123" s="246"/>
      <c r="AJ123" s="246"/>
      <c r="AK123" s="77">
        <f t="shared" si="14"/>
        <v>302371.88</v>
      </c>
      <c r="AL123" s="31">
        <f t="shared" si="9"/>
        <v>20400</v>
      </c>
      <c r="AM123" s="21">
        <f t="shared" si="10"/>
        <v>281971.88</v>
      </c>
      <c r="AN123" s="15">
        <f t="shared" si="11"/>
        <v>1040812.6900000001</v>
      </c>
      <c r="AO123" s="16">
        <f t="shared" si="12"/>
        <v>1071783.51</v>
      </c>
      <c r="AP123" s="26">
        <f t="shared" si="13"/>
        <v>-30970.819999999949</v>
      </c>
    </row>
    <row r="124" spans="1:42" x14ac:dyDescent="0.2">
      <c r="A124" t="s">
        <v>565</v>
      </c>
      <c r="B124" t="s">
        <v>566</v>
      </c>
      <c r="C124" s="72">
        <v>1702</v>
      </c>
      <c r="D124" s="58" t="s">
        <v>1384</v>
      </c>
      <c r="E124" s="251" t="s">
        <v>1612</v>
      </c>
      <c r="F124" s="244">
        <v>122293.62</v>
      </c>
      <c r="G124" s="244">
        <v>43656.91</v>
      </c>
      <c r="H124" s="244">
        <v>105464.09</v>
      </c>
      <c r="I124" s="244"/>
      <c r="J124" s="251">
        <v>18085</v>
      </c>
      <c r="K124" s="251">
        <v>402495.51</v>
      </c>
      <c r="L124" s="251"/>
      <c r="O124" s="245">
        <v>17250</v>
      </c>
      <c r="Q124" s="245"/>
      <c r="R124" s="251"/>
      <c r="S124" s="251"/>
      <c r="T124" s="251">
        <v>8971</v>
      </c>
      <c r="U124" s="251">
        <v>667875.67000000004</v>
      </c>
      <c r="V124" s="40"/>
      <c r="W124" s="40"/>
      <c r="X124" s="40">
        <v>398045.83</v>
      </c>
      <c r="Y124" s="40">
        <v>27300</v>
      </c>
      <c r="Z124" s="40">
        <v>381.66</v>
      </c>
      <c r="AA124" s="40">
        <v>135644.70000000001</v>
      </c>
      <c r="AB124" s="40">
        <v>49600</v>
      </c>
      <c r="AC124" s="246">
        <v>370604.7</v>
      </c>
      <c r="AD124" s="246"/>
      <c r="AE124" s="246">
        <v>1170</v>
      </c>
      <c r="AF124" s="246">
        <v>183303.91</v>
      </c>
      <c r="AG124" s="246">
        <v>36685.82</v>
      </c>
      <c r="AH124" s="246"/>
      <c r="AI124" s="246"/>
      <c r="AJ124" s="246"/>
      <c r="AK124" s="77">
        <f t="shared" si="14"/>
        <v>271414.62</v>
      </c>
      <c r="AL124" s="31">
        <f t="shared" si="9"/>
        <v>17250</v>
      </c>
      <c r="AM124" s="21">
        <f t="shared" si="10"/>
        <v>254164.62</v>
      </c>
      <c r="AN124" s="15">
        <f t="shared" si="11"/>
        <v>610972.18999999994</v>
      </c>
      <c r="AO124" s="16">
        <f t="shared" si="12"/>
        <v>591764.42999999993</v>
      </c>
      <c r="AP124" s="26">
        <f t="shared" si="13"/>
        <v>19207.760000000009</v>
      </c>
    </row>
    <row r="125" spans="1:42" x14ac:dyDescent="0.2">
      <c r="A125" t="s">
        <v>565</v>
      </c>
      <c r="B125" t="s">
        <v>566</v>
      </c>
      <c r="C125" s="72">
        <v>2179</v>
      </c>
      <c r="D125" s="58" t="s">
        <v>1385</v>
      </c>
      <c r="E125" s="251" t="s">
        <v>1613</v>
      </c>
      <c r="F125" s="244">
        <v>64478.38</v>
      </c>
      <c r="G125" s="244">
        <v>9972.6299999999992</v>
      </c>
      <c r="H125" s="244">
        <v>98550.81</v>
      </c>
      <c r="I125" s="244"/>
      <c r="J125" s="251">
        <v>699874.74</v>
      </c>
      <c r="K125" s="251">
        <v>193077.83</v>
      </c>
      <c r="L125" s="251">
        <v>1602.48</v>
      </c>
      <c r="O125" s="245">
        <v>36170</v>
      </c>
      <c r="Q125" s="245"/>
      <c r="R125" s="251"/>
      <c r="S125" s="251"/>
      <c r="T125" s="251"/>
      <c r="U125" s="251">
        <v>654977.96</v>
      </c>
      <c r="V125" s="40"/>
      <c r="W125" s="40">
        <v>7200</v>
      </c>
      <c r="X125" s="40">
        <v>464417.17</v>
      </c>
      <c r="Y125" s="40">
        <v>27700</v>
      </c>
      <c r="Z125" s="40">
        <v>282.2</v>
      </c>
      <c r="AA125" s="40">
        <v>187785.60000000001</v>
      </c>
      <c r="AB125" s="40">
        <v>44600</v>
      </c>
      <c r="AC125" s="246">
        <v>371365.6</v>
      </c>
      <c r="AD125" s="246"/>
      <c r="AE125" s="246"/>
      <c r="AF125" s="246">
        <v>274863.46999999997</v>
      </c>
      <c r="AG125" s="246">
        <v>65997.36</v>
      </c>
      <c r="AH125" s="246"/>
      <c r="AI125" s="246"/>
      <c r="AJ125" s="246"/>
      <c r="AK125" s="77">
        <f t="shared" si="14"/>
        <v>173001.82</v>
      </c>
      <c r="AL125" s="31">
        <f t="shared" si="9"/>
        <v>36170</v>
      </c>
      <c r="AM125" s="21">
        <f t="shared" si="10"/>
        <v>136831.82</v>
      </c>
      <c r="AN125" s="15">
        <f t="shared" si="11"/>
        <v>731984.97</v>
      </c>
      <c r="AO125" s="16">
        <f t="shared" si="12"/>
        <v>712226.42999999993</v>
      </c>
      <c r="AP125" s="26">
        <f t="shared" si="13"/>
        <v>19758.540000000037</v>
      </c>
    </row>
    <row r="126" spans="1:42" x14ac:dyDescent="0.2">
      <c r="A126" t="s">
        <v>569</v>
      </c>
      <c r="B126" t="s">
        <v>570</v>
      </c>
      <c r="C126" s="72">
        <v>3793</v>
      </c>
      <c r="D126" s="58" t="s">
        <v>1386</v>
      </c>
      <c r="E126" s="251" t="s">
        <v>1614</v>
      </c>
      <c r="F126" s="244">
        <v>151464.95000000001</v>
      </c>
      <c r="G126" s="244">
        <v>0</v>
      </c>
      <c r="H126" s="244">
        <v>234787.22</v>
      </c>
      <c r="I126" s="244"/>
      <c r="J126" s="251">
        <v>476866.04</v>
      </c>
      <c r="K126" s="251">
        <v>-23407.19</v>
      </c>
      <c r="L126" s="251"/>
      <c r="O126" s="245">
        <v>6000</v>
      </c>
      <c r="Q126" s="245"/>
      <c r="R126" s="251"/>
      <c r="S126" s="251"/>
      <c r="T126" s="251"/>
      <c r="U126" s="251">
        <v>3175397.16</v>
      </c>
      <c r="V126" s="40"/>
      <c r="W126" s="40"/>
      <c r="X126" s="40">
        <v>267362.89</v>
      </c>
      <c r="Y126" s="40">
        <v>18450</v>
      </c>
      <c r="Z126" s="40">
        <v>345.09</v>
      </c>
      <c r="AA126" s="40">
        <v>965040</v>
      </c>
      <c r="AB126" s="40"/>
      <c r="AC126" s="246">
        <v>1022680</v>
      </c>
      <c r="AD126" s="246"/>
      <c r="AE126" s="246"/>
      <c r="AF126" s="246">
        <v>296440.88</v>
      </c>
      <c r="AG126" s="246">
        <v>135843.76999999999</v>
      </c>
      <c r="AH126" s="246"/>
      <c r="AI126" s="246"/>
      <c r="AJ126" s="246"/>
      <c r="AK126" s="77">
        <f t="shared" si="14"/>
        <v>386252.17000000004</v>
      </c>
      <c r="AL126" s="31">
        <f t="shared" si="9"/>
        <v>6000</v>
      </c>
      <c r="AM126" s="21">
        <f t="shared" si="10"/>
        <v>380252.17000000004</v>
      </c>
      <c r="AN126" s="15">
        <f t="shared" si="11"/>
        <v>1251197.98</v>
      </c>
      <c r="AO126" s="16">
        <f t="shared" si="12"/>
        <v>1454964.65</v>
      </c>
      <c r="AP126" s="26">
        <f t="shared" si="13"/>
        <v>-203766.66999999993</v>
      </c>
    </row>
    <row r="127" spans="1:42" x14ac:dyDescent="0.2">
      <c r="A127" t="s">
        <v>569</v>
      </c>
      <c r="B127" t="s">
        <v>570</v>
      </c>
      <c r="C127" s="72">
        <v>1435</v>
      </c>
      <c r="D127" s="58" t="s">
        <v>1387</v>
      </c>
      <c r="E127" s="251" t="s">
        <v>1615</v>
      </c>
      <c r="F127" s="244">
        <v>68594.789999999994</v>
      </c>
      <c r="G127" s="244">
        <v>0</v>
      </c>
      <c r="H127" s="244">
        <v>20223.03</v>
      </c>
      <c r="I127" s="244"/>
      <c r="J127" s="251">
        <v>124427.6</v>
      </c>
      <c r="K127" s="251">
        <v>23573.200000000001</v>
      </c>
      <c r="L127" s="251"/>
      <c r="O127" s="245">
        <v>6440</v>
      </c>
      <c r="Q127" s="245"/>
      <c r="R127" s="251"/>
      <c r="S127" s="251"/>
      <c r="T127" s="251"/>
      <c r="U127" s="251">
        <v>1191484.79</v>
      </c>
      <c r="V127" s="40"/>
      <c r="W127" s="40"/>
      <c r="X127" s="40">
        <v>184749.83</v>
      </c>
      <c r="Y127" s="40"/>
      <c r="Z127" s="40">
        <v>576.83000000000004</v>
      </c>
      <c r="AA127" s="40">
        <v>433760</v>
      </c>
      <c r="AB127" s="40"/>
      <c r="AC127" s="246">
        <v>549500</v>
      </c>
      <c r="AD127" s="246"/>
      <c r="AE127" s="246"/>
      <c r="AF127" s="246">
        <v>117169.54</v>
      </c>
      <c r="AG127" s="246">
        <v>17447.78</v>
      </c>
      <c r="AH127" s="246"/>
      <c r="AI127" s="246"/>
      <c r="AJ127" s="246"/>
      <c r="AK127" s="77">
        <f t="shared" si="14"/>
        <v>88817.819999999992</v>
      </c>
      <c r="AL127" s="31">
        <f t="shared" si="9"/>
        <v>6440</v>
      </c>
      <c r="AM127" s="21">
        <f t="shared" si="10"/>
        <v>82377.819999999992</v>
      </c>
      <c r="AN127" s="15">
        <f t="shared" si="11"/>
        <v>619086.65999999992</v>
      </c>
      <c r="AO127" s="16">
        <f t="shared" si="12"/>
        <v>684117.32000000007</v>
      </c>
      <c r="AP127" s="26">
        <f t="shared" si="13"/>
        <v>-65030.660000000149</v>
      </c>
    </row>
    <row r="128" spans="1:42" x14ac:dyDescent="0.2">
      <c r="A128" t="s">
        <v>569</v>
      </c>
      <c r="B128" t="s">
        <v>570</v>
      </c>
      <c r="C128" s="72">
        <v>1980</v>
      </c>
      <c r="D128" s="58" t="s">
        <v>1388</v>
      </c>
      <c r="E128" s="251" t="s">
        <v>1616</v>
      </c>
      <c r="F128" s="244">
        <v>196964.1</v>
      </c>
      <c r="G128" s="244">
        <v>0</v>
      </c>
      <c r="H128" s="244">
        <v>259037.68</v>
      </c>
      <c r="I128" s="244"/>
      <c r="J128" s="251">
        <v>2318949.9</v>
      </c>
      <c r="K128" s="251">
        <v>87815.82</v>
      </c>
      <c r="L128" s="251"/>
      <c r="O128" s="245">
        <v>4000</v>
      </c>
      <c r="Q128" s="245"/>
      <c r="R128" s="251"/>
      <c r="S128" s="251"/>
      <c r="T128" s="251">
        <v>-363.44</v>
      </c>
      <c r="U128" s="251">
        <v>918887.6</v>
      </c>
      <c r="V128" s="40"/>
      <c r="W128" s="40"/>
      <c r="X128" s="40">
        <v>224738.09</v>
      </c>
      <c r="Y128" s="40"/>
      <c r="Z128" s="40"/>
      <c r="AA128" s="40">
        <v>875460</v>
      </c>
      <c r="AB128" s="40"/>
      <c r="AC128" s="246">
        <v>971967</v>
      </c>
      <c r="AD128" s="246">
        <v>3500</v>
      </c>
      <c r="AE128" s="246">
        <v>800</v>
      </c>
      <c r="AF128" s="246">
        <v>116845.04</v>
      </c>
      <c r="AG128" s="246">
        <v>93193.98</v>
      </c>
      <c r="AH128" s="246"/>
      <c r="AI128" s="246"/>
      <c r="AJ128" s="246"/>
      <c r="AK128" s="77">
        <f t="shared" si="14"/>
        <v>456001.78</v>
      </c>
      <c r="AL128" s="31">
        <f t="shared" si="9"/>
        <v>4000</v>
      </c>
      <c r="AM128" s="21">
        <f t="shared" si="10"/>
        <v>452001.78</v>
      </c>
      <c r="AN128" s="15">
        <f t="shared" si="11"/>
        <v>1100198.0900000001</v>
      </c>
      <c r="AO128" s="16">
        <f t="shared" si="12"/>
        <v>1186306.02</v>
      </c>
      <c r="AP128" s="26">
        <f t="shared" si="13"/>
        <v>-86107.929999999935</v>
      </c>
    </row>
    <row r="129" spans="1:42" x14ac:dyDescent="0.2">
      <c r="A129" t="s">
        <v>569</v>
      </c>
      <c r="B129" t="s">
        <v>570</v>
      </c>
      <c r="C129" s="72">
        <v>2225</v>
      </c>
      <c r="D129" s="58" t="s">
        <v>1389</v>
      </c>
      <c r="E129" s="251" t="s">
        <v>1617</v>
      </c>
      <c r="F129" s="244">
        <v>261113.28</v>
      </c>
      <c r="G129" s="244">
        <v>0</v>
      </c>
      <c r="H129" s="244">
        <v>45026.17</v>
      </c>
      <c r="I129" s="244"/>
      <c r="J129" s="251">
        <v>208205.12</v>
      </c>
      <c r="K129" s="251">
        <v>92065.37</v>
      </c>
      <c r="L129" s="251"/>
      <c r="O129" s="245">
        <v>5000</v>
      </c>
      <c r="Q129" s="245">
        <v>555.76</v>
      </c>
      <c r="R129" s="251"/>
      <c r="S129" s="251"/>
      <c r="T129" s="251">
        <v>1400.03</v>
      </c>
      <c r="U129" s="251">
        <v>1855787.89</v>
      </c>
      <c r="V129" s="40"/>
      <c r="W129" s="40"/>
      <c r="X129" s="40">
        <v>246847.63</v>
      </c>
      <c r="Y129" s="40"/>
      <c r="Z129" s="40">
        <v>778.86</v>
      </c>
      <c r="AA129" s="40">
        <v>699690</v>
      </c>
      <c r="AB129" s="40"/>
      <c r="AC129" s="246">
        <v>812490</v>
      </c>
      <c r="AD129" s="246"/>
      <c r="AE129" s="246"/>
      <c r="AF129" s="246">
        <v>277261.59000000003</v>
      </c>
      <c r="AG129" s="246">
        <v>69249.47</v>
      </c>
      <c r="AH129" s="246"/>
      <c r="AI129" s="246"/>
      <c r="AJ129" s="246"/>
      <c r="AK129" s="77">
        <f t="shared" si="14"/>
        <v>306139.45</v>
      </c>
      <c r="AL129" s="31">
        <f t="shared" si="9"/>
        <v>5555.76</v>
      </c>
      <c r="AM129" s="21">
        <f t="shared" si="10"/>
        <v>300583.69</v>
      </c>
      <c r="AN129" s="15">
        <f t="shared" si="11"/>
        <v>947316.49</v>
      </c>
      <c r="AO129" s="16">
        <f t="shared" si="12"/>
        <v>1159001.06</v>
      </c>
      <c r="AP129" s="26">
        <f t="shared" si="13"/>
        <v>-211684.57000000007</v>
      </c>
    </row>
    <row r="130" spans="1:42" x14ac:dyDescent="0.2">
      <c r="A130" t="s">
        <v>569</v>
      </c>
      <c r="B130" t="s">
        <v>570</v>
      </c>
      <c r="C130" s="72">
        <v>2531</v>
      </c>
      <c r="D130" s="58" t="s">
        <v>1390</v>
      </c>
      <c r="E130" s="251" t="s">
        <v>1618</v>
      </c>
      <c r="F130" s="244">
        <v>225623.83</v>
      </c>
      <c r="G130" s="244">
        <v>0</v>
      </c>
      <c r="H130" s="244">
        <v>35007.89</v>
      </c>
      <c r="I130" s="244"/>
      <c r="J130" s="251">
        <v>444838.84</v>
      </c>
      <c r="K130" s="251">
        <v>70558.929999999993</v>
      </c>
      <c r="L130" s="251"/>
      <c r="O130" s="245">
        <v>5000</v>
      </c>
      <c r="Q130" s="245">
        <v>189.4</v>
      </c>
      <c r="R130" s="251"/>
      <c r="S130" s="251"/>
      <c r="T130" s="251">
        <v>3286</v>
      </c>
      <c r="U130" s="251">
        <v>1498231.3</v>
      </c>
      <c r="V130" s="40"/>
      <c r="W130" s="40"/>
      <c r="X130" s="40">
        <v>325609.82</v>
      </c>
      <c r="Y130" s="40"/>
      <c r="Z130" s="40">
        <v>611.5</v>
      </c>
      <c r="AA130" s="40">
        <v>490860</v>
      </c>
      <c r="AB130" s="40"/>
      <c r="AC130" s="246">
        <v>687900</v>
      </c>
      <c r="AD130" s="246"/>
      <c r="AE130" s="246"/>
      <c r="AF130" s="246">
        <v>276663.11</v>
      </c>
      <c r="AG130" s="246">
        <v>75898.59</v>
      </c>
      <c r="AH130" s="246"/>
      <c r="AI130" s="246"/>
      <c r="AJ130" s="246">
        <v>500</v>
      </c>
      <c r="AK130" s="77">
        <f t="shared" si="14"/>
        <v>260631.71999999997</v>
      </c>
      <c r="AL130" s="31">
        <f t="shared" si="9"/>
        <v>5189.3999999999996</v>
      </c>
      <c r="AM130" s="21">
        <f t="shared" si="10"/>
        <v>255442.31999999998</v>
      </c>
      <c r="AN130" s="15">
        <f t="shared" si="11"/>
        <v>817081.32000000007</v>
      </c>
      <c r="AO130" s="16">
        <f t="shared" si="12"/>
        <v>1040961.7</v>
      </c>
      <c r="AP130" s="26">
        <f t="shared" si="13"/>
        <v>-223880.37999999989</v>
      </c>
    </row>
    <row r="131" spans="1:42" x14ac:dyDescent="0.2">
      <c r="A131" t="s">
        <v>569</v>
      </c>
      <c r="B131" t="s">
        <v>570</v>
      </c>
      <c r="C131" s="72">
        <v>3452</v>
      </c>
      <c r="D131" s="58" t="s">
        <v>1391</v>
      </c>
      <c r="E131" s="251" t="s">
        <v>1619</v>
      </c>
      <c r="F131" s="244">
        <v>196375.8</v>
      </c>
      <c r="G131" s="244"/>
      <c r="H131" s="244">
        <v>10353.08</v>
      </c>
      <c r="I131" s="244"/>
      <c r="J131" s="251">
        <v>342917.72</v>
      </c>
      <c r="K131" s="251">
        <v>-13625.96</v>
      </c>
      <c r="L131" s="251"/>
      <c r="Q131" s="245">
        <v>2.1800000000000002</v>
      </c>
      <c r="R131" s="251"/>
      <c r="S131" s="251"/>
      <c r="T131" s="251">
        <v>-1559844.62</v>
      </c>
      <c r="U131" s="251">
        <v>2202136.4300000002</v>
      </c>
      <c r="V131" s="40"/>
      <c r="W131" s="40"/>
      <c r="X131" s="40">
        <v>412552.54</v>
      </c>
      <c r="Y131" s="40"/>
      <c r="Z131" s="40">
        <v>411.76</v>
      </c>
      <c r="AA131" s="40">
        <v>739270</v>
      </c>
      <c r="AB131" s="40"/>
      <c r="AC131" s="246">
        <v>1022580</v>
      </c>
      <c r="AD131" s="246"/>
      <c r="AE131" s="246"/>
      <c r="AF131" s="246">
        <v>132995.60999999999</v>
      </c>
      <c r="AG131" s="246">
        <v>88288.04</v>
      </c>
      <c r="AH131" s="246"/>
      <c r="AI131" s="246"/>
      <c r="AJ131" s="246"/>
      <c r="AK131" s="77">
        <f t="shared" si="14"/>
        <v>206728.87999999998</v>
      </c>
      <c r="AL131" s="31">
        <f t="shared" si="9"/>
        <v>2.1800000000000002</v>
      </c>
      <c r="AM131" s="21">
        <f t="shared" si="10"/>
        <v>206726.69999999998</v>
      </c>
      <c r="AN131" s="15">
        <f t="shared" si="11"/>
        <v>1152234.3</v>
      </c>
      <c r="AO131" s="16">
        <f t="shared" si="12"/>
        <v>1243863.6499999999</v>
      </c>
      <c r="AP131" s="26">
        <f t="shared" si="13"/>
        <v>-91629.34999999986</v>
      </c>
    </row>
    <row r="132" spans="1:42" x14ac:dyDescent="0.2">
      <c r="A132" t="s">
        <v>569</v>
      </c>
      <c r="B132" t="s">
        <v>570</v>
      </c>
      <c r="C132" s="72">
        <v>3453</v>
      </c>
      <c r="D132" s="58" t="s">
        <v>1392</v>
      </c>
      <c r="E132" s="251" t="s">
        <v>1620</v>
      </c>
      <c r="F132" s="244">
        <v>344156.24</v>
      </c>
      <c r="G132" s="244">
        <v>0</v>
      </c>
      <c r="H132" s="244">
        <v>9067.0300000000007</v>
      </c>
      <c r="I132" s="244"/>
      <c r="J132" s="251">
        <v>2352509.21</v>
      </c>
      <c r="K132" s="251">
        <v>846398.08</v>
      </c>
      <c r="L132" s="251"/>
      <c r="O132" s="245">
        <v>8200</v>
      </c>
      <c r="Q132" s="245"/>
      <c r="R132" s="251"/>
      <c r="S132" s="251"/>
      <c r="T132" s="251">
        <v>300</v>
      </c>
      <c r="U132" s="251">
        <v>655276.54</v>
      </c>
      <c r="V132" s="40"/>
      <c r="W132" s="40"/>
      <c r="X132" s="40">
        <v>259644.33</v>
      </c>
      <c r="Y132" s="40">
        <v>50000</v>
      </c>
      <c r="Z132" s="40"/>
      <c r="AA132" s="40">
        <v>605330</v>
      </c>
      <c r="AB132" s="40">
        <v>61740</v>
      </c>
      <c r="AC132" s="246">
        <v>792752</v>
      </c>
      <c r="AD132" s="246"/>
      <c r="AE132" s="246"/>
      <c r="AF132" s="246">
        <v>168629.97</v>
      </c>
      <c r="AG132" s="246">
        <v>218188.76</v>
      </c>
      <c r="AH132" s="246"/>
      <c r="AI132" s="246"/>
      <c r="AJ132" s="246"/>
      <c r="AK132" s="77">
        <f t="shared" ref="AK132:AK154" si="15">SUM(F132:I132)</f>
        <v>353223.27</v>
      </c>
      <c r="AL132" s="31">
        <f t="shared" si="9"/>
        <v>8200</v>
      </c>
      <c r="AM132" s="21">
        <f t="shared" si="10"/>
        <v>345023.27</v>
      </c>
      <c r="AN132" s="15">
        <f t="shared" si="11"/>
        <v>976714.33</v>
      </c>
      <c r="AO132" s="16">
        <f t="shared" si="12"/>
        <v>1179570.73</v>
      </c>
      <c r="AP132" s="26">
        <f t="shared" si="13"/>
        <v>-202856.40000000002</v>
      </c>
    </row>
    <row r="133" spans="1:42" x14ac:dyDescent="0.2">
      <c r="A133" t="s">
        <v>569</v>
      </c>
      <c r="B133" t="s">
        <v>570</v>
      </c>
      <c r="C133" s="72">
        <v>3635</v>
      </c>
      <c r="D133" s="58" t="s">
        <v>1393</v>
      </c>
      <c r="E133" s="251" t="s">
        <v>1621</v>
      </c>
      <c r="F133" s="244">
        <v>157190.96</v>
      </c>
      <c r="G133" s="244">
        <v>3280</v>
      </c>
      <c r="H133" s="244">
        <v>147807.46</v>
      </c>
      <c r="I133" s="244"/>
      <c r="J133" s="251">
        <v>1437713.16</v>
      </c>
      <c r="K133" s="251">
        <v>-1861.53</v>
      </c>
      <c r="L133" s="251"/>
      <c r="O133" s="245">
        <v>40000</v>
      </c>
      <c r="Q133" s="245">
        <v>2868.62</v>
      </c>
      <c r="R133" s="251"/>
      <c r="S133" s="251"/>
      <c r="T133" s="251"/>
      <c r="U133" s="251">
        <v>1904716.16</v>
      </c>
      <c r="V133" s="40"/>
      <c r="W133" s="40"/>
      <c r="X133" s="40">
        <v>521130.89</v>
      </c>
      <c r="Y133" s="40"/>
      <c r="Z133" s="40">
        <v>186.03</v>
      </c>
      <c r="AA133" s="40">
        <v>457590</v>
      </c>
      <c r="AB133" s="40"/>
      <c r="AC133" s="246">
        <v>721370</v>
      </c>
      <c r="AD133" s="246"/>
      <c r="AE133" s="246"/>
      <c r="AF133" s="246">
        <v>255644.91</v>
      </c>
      <c r="AG133" s="246">
        <v>90378.72</v>
      </c>
      <c r="AH133" s="246"/>
      <c r="AI133" s="246"/>
      <c r="AJ133" s="246"/>
      <c r="AK133" s="77">
        <f t="shared" si="15"/>
        <v>308278.42</v>
      </c>
      <c r="AL133" s="31">
        <f t="shared" ref="AL133:AL154" si="16">SUM(N133:Q133)</f>
        <v>42868.62</v>
      </c>
      <c r="AM133" s="21">
        <f t="shared" ref="AM133:AM154" si="17">AK133-AL133</f>
        <v>265409.8</v>
      </c>
      <c r="AN133" s="15">
        <f t="shared" ref="AN133:AN154" si="18">SUM(V133:AB133)</f>
        <v>978906.92</v>
      </c>
      <c r="AO133" s="16">
        <f t="shared" ref="AO133:AO154" si="19">SUM(AC133:AJ133)</f>
        <v>1067393.6300000001</v>
      </c>
      <c r="AP133" s="26">
        <f t="shared" ref="AP133:AP154" si="20">AN133-AO133</f>
        <v>-88486.710000000079</v>
      </c>
    </row>
    <row r="134" spans="1:42" x14ac:dyDescent="0.2">
      <c r="A134" t="s">
        <v>569</v>
      </c>
      <c r="B134" t="s">
        <v>570</v>
      </c>
      <c r="C134" s="72">
        <v>4256</v>
      </c>
      <c r="D134" s="58" t="s">
        <v>1394</v>
      </c>
      <c r="E134" s="251" t="s">
        <v>1622</v>
      </c>
      <c r="F134" s="244">
        <v>252746.84</v>
      </c>
      <c r="G134" s="244">
        <v>0</v>
      </c>
      <c r="H134" s="244">
        <v>24591.9</v>
      </c>
      <c r="I134" s="244"/>
      <c r="J134" s="251">
        <v>445061.36</v>
      </c>
      <c r="K134" s="251">
        <v>75706.87</v>
      </c>
      <c r="L134" s="251"/>
      <c r="Q134" s="245"/>
      <c r="R134" s="251"/>
      <c r="S134" s="251"/>
      <c r="T134" s="251"/>
      <c r="U134" s="251">
        <v>2482221.21</v>
      </c>
      <c r="V134" s="40"/>
      <c r="W134" s="40"/>
      <c r="X134" s="40">
        <v>298997.44</v>
      </c>
      <c r="Y134" s="40"/>
      <c r="Z134" s="40">
        <v>4.03</v>
      </c>
      <c r="AA134" s="40">
        <v>733020</v>
      </c>
      <c r="AB134" s="40"/>
      <c r="AC134" s="246">
        <v>884710</v>
      </c>
      <c r="AD134" s="246"/>
      <c r="AE134" s="246"/>
      <c r="AF134" s="246">
        <v>281314.89</v>
      </c>
      <c r="AG134" s="246">
        <v>92189.51</v>
      </c>
      <c r="AH134" s="246">
        <v>20000</v>
      </c>
      <c r="AI134" s="246"/>
      <c r="AJ134" s="246"/>
      <c r="AK134" s="77">
        <f t="shared" si="15"/>
        <v>277338.74</v>
      </c>
      <c r="AL134" s="31">
        <f t="shared" si="16"/>
        <v>0</v>
      </c>
      <c r="AM134" s="21">
        <f t="shared" si="17"/>
        <v>277338.74</v>
      </c>
      <c r="AN134" s="15">
        <f t="shared" si="18"/>
        <v>1032021.47</v>
      </c>
      <c r="AO134" s="16">
        <f t="shared" si="19"/>
        <v>1278214.4000000001</v>
      </c>
      <c r="AP134" s="26">
        <f t="shared" si="20"/>
        <v>-246192.93000000017</v>
      </c>
    </row>
    <row r="135" spans="1:42" x14ac:dyDescent="0.2">
      <c r="A135" t="s">
        <v>573</v>
      </c>
      <c r="B135" t="s">
        <v>574</v>
      </c>
      <c r="C135" s="72">
        <v>2177</v>
      </c>
      <c r="D135" s="58" t="s">
        <v>1395</v>
      </c>
      <c r="E135" s="251" t="s">
        <v>1623</v>
      </c>
      <c r="F135" s="244">
        <v>332391.13</v>
      </c>
      <c r="G135" s="244">
        <v>0</v>
      </c>
      <c r="H135" s="244">
        <v>381160.07</v>
      </c>
      <c r="I135" s="244"/>
      <c r="J135" s="251">
        <v>746010.82</v>
      </c>
      <c r="K135" s="251">
        <v>40881.51</v>
      </c>
      <c r="L135" s="251"/>
      <c r="Q135" s="245"/>
      <c r="R135" s="251"/>
      <c r="S135" s="251"/>
      <c r="T135" s="251"/>
      <c r="U135" s="251">
        <v>3637434.23</v>
      </c>
      <c r="V135" s="40"/>
      <c r="W135" s="40"/>
      <c r="X135" s="40">
        <v>325203.13</v>
      </c>
      <c r="Y135" s="40"/>
      <c r="Z135" s="40"/>
      <c r="AA135" s="40">
        <v>639960</v>
      </c>
      <c r="AB135" s="40"/>
      <c r="AC135" s="246">
        <v>742190</v>
      </c>
      <c r="AD135" s="246"/>
      <c r="AE135" s="246"/>
      <c r="AF135" s="246">
        <v>199203.43</v>
      </c>
      <c r="AG135" s="246">
        <v>80898.2</v>
      </c>
      <c r="AH135" s="246"/>
      <c r="AI135" s="246"/>
      <c r="AJ135" s="246"/>
      <c r="AK135" s="77">
        <f t="shared" si="15"/>
        <v>713551.2</v>
      </c>
      <c r="AL135" s="31">
        <f t="shared" si="16"/>
        <v>0</v>
      </c>
      <c r="AM135" s="21">
        <f t="shared" si="17"/>
        <v>713551.2</v>
      </c>
      <c r="AN135" s="15">
        <f t="shared" si="18"/>
        <v>965163.13</v>
      </c>
      <c r="AO135" s="16">
        <f t="shared" si="19"/>
        <v>1022291.6299999999</v>
      </c>
      <c r="AP135" s="26">
        <f t="shared" si="20"/>
        <v>-57128.499999999884</v>
      </c>
    </row>
    <row r="136" spans="1:42" x14ac:dyDescent="0.2">
      <c r="A136" t="s">
        <v>573</v>
      </c>
      <c r="B136" t="s">
        <v>574</v>
      </c>
      <c r="C136" s="72">
        <v>3300</v>
      </c>
      <c r="D136" s="58" t="s">
        <v>1396</v>
      </c>
      <c r="E136" s="251" t="s">
        <v>1624</v>
      </c>
      <c r="F136" s="244">
        <v>278513.01</v>
      </c>
      <c r="G136" s="244">
        <v>11650</v>
      </c>
      <c r="H136" s="244">
        <v>131647.97</v>
      </c>
      <c r="I136" s="244"/>
      <c r="J136" s="251">
        <v>-98167.72</v>
      </c>
      <c r="K136" s="251">
        <v>92636.66</v>
      </c>
      <c r="L136" s="251"/>
      <c r="Q136" s="245"/>
      <c r="R136" s="251"/>
      <c r="S136" s="251"/>
      <c r="T136" s="251"/>
      <c r="U136" s="251">
        <v>364715.82</v>
      </c>
      <c r="V136" s="40"/>
      <c r="W136" s="40"/>
      <c r="X136" s="40">
        <v>257765.27</v>
      </c>
      <c r="Y136" s="40">
        <v>193680</v>
      </c>
      <c r="Z136" s="40">
        <v>927.99</v>
      </c>
      <c r="AA136" s="40">
        <v>504420</v>
      </c>
      <c r="AB136" s="40"/>
      <c r="AC136" s="246">
        <v>545390.65</v>
      </c>
      <c r="AD136" s="246"/>
      <c r="AE136" s="246">
        <v>9972</v>
      </c>
      <c r="AF136" s="246">
        <v>227019.1</v>
      </c>
      <c r="AG136" s="246">
        <v>102786.61</v>
      </c>
      <c r="AH136" s="246"/>
      <c r="AI136" s="246">
        <v>423.45</v>
      </c>
      <c r="AJ136" s="246"/>
      <c r="AK136" s="77">
        <f t="shared" si="15"/>
        <v>421810.98</v>
      </c>
      <c r="AL136" s="31">
        <f t="shared" si="16"/>
        <v>0</v>
      </c>
      <c r="AM136" s="21">
        <f t="shared" si="17"/>
        <v>421810.98</v>
      </c>
      <c r="AN136" s="15">
        <f t="shared" si="18"/>
        <v>956793.26</v>
      </c>
      <c r="AO136" s="16">
        <f t="shared" si="19"/>
        <v>885591.80999999994</v>
      </c>
      <c r="AP136" s="26">
        <f t="shared" si="20"/>
        <v>71201.45000000007</v>
      </c>
    </row>
    <row r="137" spans="1:42" x14ac:dyDescent="0.2">
      <c r="A137" t="s">
        <v>573</v>
      </c>
      <c r="B137" t="s">
        <v>574</v>
      </c>
      <c r="C137" s="72">
        <v>1172</v>
      </c>
      <c r="D137" s="58" t="s">
        <v>1397</v>
      </c>
      <c r="E137" s="251" t="s">
        <v>1625</v>
      </c>
      <c r="F137" s="244">
        <v>471345.43</v>
      </c>
      <c r="G137" s="244">
        <v>22200</v>
      </c>
      <c r="H137" s="244">
        <v>32743.29</v>
      </c>
      <c r="I137" s="244"/>
      <c r="J137" s="251">
        <v>90004.13</v>
      </c>
      <c r="K137" s="251">
        <v>122160.11</v>
      </c>
      <c r="L137" s="251"/>
      <c r="Q137" s="245"/>
      <c r="R137" s="251"/>
      <c r="S137" s="251"/>
      <c r="T137" s="251"/>
      <c r="U137" s="251">
        <v>431249.19</v>
      </c>
      <c r="V137" s="40"/>
      <c r="W137" s="40"/>
      <c r="X137" s="40">
        <v>259749.06</v>
      </c>
      <c r="Y137" s="40"/>
      <c r="Z137" s="40">
        <v>829.58</v>
      </c>
      <c r="AA137" s="40"/>
      <c r="AB137" s="40"/>
      <c r="AC137" s="246">
        <v>51076.65</v>
      </c>
      <c r="AD137" s="246"/>
      <c r="AE137" s="246"/>
      <c r="AF137" s="246">
        <v>106023.88</v>
      </c>
      <c r="AG137" s="246">
        <v>109.82</v>
      </c>
      <c r="AH137" s="246"/>
      <c r="AI137" s="246"/>
      <c r="AJ137" s="246">
        <v>500</v>
      </c>
      <c r="AK137" s="77">
        <f t="shared" si="15"/>
        <v>526288.72</v>
      </c>
      <c r="AL137" s="31">
        <f t="shared" si="16"/>
        <v>0</v>
      </c>
      <c r="AM137" s="21">
        <f t="shared" si="17"/>
        <v>526288.72</v>
      </c>
      <c r="AN137" s="15">
        <f t="shared" si="18"/>
        <v>260578.63999999998</v>
      </c>
      <c r="AO137" s="16">
        <f t="shared" si="19"/>
        <v>157710.35</v>
      </c>
      <c r="AP137" s="26">
        <f t="shared" si="20"/>
        <v>102868.28999999998</v>
      </c>
    </row>
    <row r="138" spans="1:42" x14ac:dyDescent="0.2">
      <c r="A138" t="s">
        <v>573</v>
      </c>
      <c r="B138" t="s">
        <v>574</v>
      </c>
      <c r="C138" s="72">
        <v>2177</v>
      </c>
      <c r="D138" s="58" t="s">
        <v>1398</v>
      </c>
      <c r="E138" s="251" t="s">
        <v>1626</v>
      </c>
      <c r="F138" s="244">
        <v>161328.81</v>
      </c>
      <c r="G138" s="244">
        <v>0</v>
      </c>
      <c r="H138" s="244">
        <v>415856.37</v>
      </c>
      <c r="I138" s="244"/>
      <c r="J138" s="251">
        <v>68288.81</v>
      </c>
      <c r="K138" s="251">
        <v>69502.009999999995</v>
      </c>
      <c r="L138" s="251"/>
      <c r="Q138" s="245"/>
      <c r="R138" s="251"/>
      <c r="S138" s="251"/>
      <c r="T138" s="251"/>
      <c r="U138" s="251">
        <v>1781769.65</v>
      </c>
      <c r="V138" s="40"/>
      <c r="W138" s="40"/>
      <c r="X138" s="40">
        <v>277449.92</v>
      </c>
      <c r="Y138" s="40"/>
      <c r="Z138" s="40">
        <v>514.03</v>
      </c>
      <c r="AA138" s="40"/>
      <c r="AB138" s="40">
        <v>1980</v>
      </c>
      <c r="AC138" s="246">
        <v>91924.25</v>
      </c>
      <c r="AD138" s="246"/>
      <c r="AE138" s="246"/>
      <c r="AF138" s="246">
        <v>381464.88</v>
      </c>
      <c r="AG138" s="246">
        <v>9</v>
      </c>
      <c r="AH138" s="246"/>
      <c r="AI138" s="246"/>
      <c r="AJ138" s="246"/>
      <c r="AK138" s="77">
        <f t="shared" si="15"/>
        <v>577185.17999999993</v>
      </c>
      <c r="AL138" s="31">
        <f t="shared" si="16"/>
        <v>0</v>
      </c>
      <c r="AM138" s="21">
        <f t="shared" si="17"/>
        <v>577185.17999999993</v>
      </c>
      <c r="AN138" s="15">
        <f t="shared" si="18"/>
        <v>279943.95</v>
      </c>
      <c r="AO138" s="16">
        <f t="shared" si="19"/>
        <v>473398.13</v>
      </c>
      <c r="AP138" s="26">
        <f t="shared" si="20"/>
        <v>-193454.18</v>
      </c>
    </row>
    <row r="139" spans="1:42" x14ac:dyDescent="0.2">
      <c r="A139" t="s">
        <v>573</v>
      </c>
      <c r="B139" t="s">
        <v>574</v>
      </c>
      <c r="C139" s="72">
        <v>4986</v>
      </c>
      <c r="D139" s="58" t="s">
        <v>1399</v>
      </c>
      <c r="E139" s="251" t="s">
        <v>1627</v>
      </c>
      <c r="F139" s="244">
        <v>225999.78</v>
      </c>
      <c r="G139" s="244">
        <v>0</v>
      </c>
      <c r="H139" s="244">
        <v>161655.46</v>
      </c>
      <c r="I139" s="244"/>
      <c r="J139" s="251">
        <v>-47347.74</v>
      </c>
      <c r="K139" s="251">
        <v>111994.75</v>
      </c>
      <c r="L139" s="251"/>
      <c r="O139" s="245">
        <v>6000</v>
      </c>
      <c r="Q139" s="245">
        <v>109.73</v>
      </c>
      <c r="R139" s="251"/>
      <c r="S139" s="251"/>
      <c r="T139" s="251">
        <v>324665.83</v>
      </c>
      <c r="U139" s="251">
        <v>343312.84</v>
      </c>
      <c r="V139" s="40"/>
      <c r="W139" s="40"/>
      <c r="X139" s="40">
        <v>438105.12</v>
      </c>
      <c r="Y139" s="40">
        <v>10000</v>
      </c>
      <c r="Z139" s="40">
        <v>606.5</v>
      </c>
      <c r="AA139" s="40">
        <v>575820</v>
      </c>
      <c r="AB139" s="40">
        <v>134108</v>
      </c>
      <c r="AC139" s="246">
        <v>737300</v>
      </c>
      <c r="AD139" s="246"/>
      <c r="AE139" s="246">
        <v>12146</v>
      </c>
      <c r="AF139" s="246">
        <v>478763.11</v>
      </c>
      <c r="AG139" s="246">
        <v>147762.75</v>
      </c>
      <c r="AH139" s="246"/>
      <c r="AI139" s="246"/>
      <c r="AJ139" s="246"/>
      <c r="AK139" s="77">
        <f t="shared" si="15"/>
        <v>387655.24</v>
      </c>
      <c r="AL139" s="31">
        <f t="shared" si="16"/>
        <v>6109.73</v>
      </c>
      <c r="AM139" s="21">
        <f t="shared" si="17"/>
        <v>381545.51</v>
      </c>
      <c r="AN139" s="15">
        <f t="shared" si="18"/>
        <v>1158639.6200000001</v>
      </c>
      <c r="AO139" s="16">
        <f t="shared" si="19"/>
        <v>1375971.8599999999</v>
      </c>
      <c r="AP139" s="26">
        <f t="shared" si="20"/>
        <v>-217332.23999999976</v>
      </c>
    </row>
    <row r="140" spans="1:42" x14ac:dyDescent="0.2">
      <c r="A140" t="s">
        <v>573</v>
      </c>
      <c r="B140" t="s">
        <v>574</v>
      </c>
      <c r="C140" s="72">
        <v>4194</v>
      </c>
      <c r="D140" s="58" t="s">
        <v>1400</v>
      </c>
      <c r="E140" s="251" t="s">
        <v>1628</v>
      </c>
      <c r="F140" s="244">
        <v>332323.43</v>
      </c>
      <c r="G140" s="244">
        <v>40950</v>
      </c>
      <c r="H140" s="244">
        <v>291284.78999999998</v>
      </c>
      <c r="I140" s="244"/>
      <c r="J140" s="251">
        <v>541435.56000000006</v>
      </c>
      <c r="K140" s="251">
        <v>479766.3</v>
      </c>
      <c r="L140" s="251"/>
      <c r="Q140" s="245"/>
      <c r="R140" s="251"/>
      <c r="S140" s="251"/>
      <c r="T140" s="251"/>
      <c r="U140" s="251">
        <v>1627802.29</v>
      </c>
      <c r="V140" s="40"/>
      <c r="W140" s="40"/>
      <c r="X140" s="40">
        <v>429539.85</v>
      </c>
      <c r="Y140" s="40"/>
      <c r="Z140" s="40">
        <v>660.64</v>
      </c>
      <c r="AA140" s="40">
        <v>434420</v>
      </c>
      <c r="AB140" s="40"/>
      <c r="AC140" s="246">
        <v>547005</v>
      </c>
      <c r="AD140" s="246"/>
      <c r="AE140" s="246">
        <v>888</v>
      </c>
      <c r="AF140" s="246">
        <v>163450.12</v>
      </c>
      <c r="AG140" s="246">
        <v>27647.58</v>
      </c>
      <c r="AH140" s="246"/>
      <c r="AI140" s="246"/>
      <c r="AJ140" s="246"/>
      <c r="AK140" s="77">
        <f t="shared" si="15"/>
        <v>664558.22</v>
      </c>
      <c r="AL140" s="31">
        <f t="shared" si="16"/>
        <v>0</v>
      </c>
      <c r="AM140" s="21">
        <f t="shared" si="17"/>
        <v>664558.22</v>
      </c>
      <c r="AN140" s="15">
        <f t="shared" si="18"/>
        <v>864620.49</v>
      </c>
      <c r="AO140" s="16">
        <f t="shared" si="19"/>
        <v>738990.7</v>
      </c>
      <c r="AP140" s="26">
        <f t="shared" si="20"/>
        <v>125629.79000000004</v>
      </c>
    </row>
    <row r="141" spans="1:42" x14ac:dyDescent="0.2">
      <c r="A141" t="s">
        <v>573</v>
      </c>
      <c r="B141" t="s">
        <v>574</v>
      </c>
      <c r="C141" s="72">
        <v>4296</v>
      </c>
      <c r="D141" s="58" t="s">
        <v>1401</v>
      </c>
      <c r="E141" s="251" t="s">
        <v>1629</v>
      </c>
      <c r="F141" s="244">
        <v>532494.09</v>
      </c>
      <c r="G141" s="244">
        <v>0</v>
      </c>
      <c r="H141" s="244">
        <v>536522.38</v>
      </c>
      <c r="I141" s="244"/>
      <c r="J141" s="251">
        <v>400.4</v>
      </c>
      <c r="K141" s="251">
        <v>79747.55</v>
      </c>
      <c r="L141" s="251"/>
      <c r="P141" s="245">
        <v>537434.49</v>
      </c>
      <c r="Q141" s="245">
        <v>102</v>
      </c>
      <c r="R141" s="251"/>
      <c r="S141" s="251"/>
      <c r="T141" s="251"/>
      <c r="U141" s="251">
        <v>2560000</v>
      </c>
      <c r="V141" s="40"/>
      <c r="W141" s="40"/>
      <c r="X141" s="40">
        <v>453697.5</v>
      </c>
      <c r="Y141" s="40"/>
      <c r="Z141" s="40">
        <v>792.82</v>
      </c>
      <c r="AA141" s="40">
        <v>748140</v>
      </c>
      <c r="AB141" s="40"/>
      <c r="AC141" s="246">
        <v>857250</v>
      </c>
      <c r="AD141" s="246"/>
      <c r="AE141" s="246">
        <v>10204</v>
      </c>
      <c r="AF141" s="246">
        <v>324144.42</v>
      </c>
      <c r="AG141" s="246">
        <v>20535.919999999998</v>
      </c>
      <c r="AH141" s="246"/>
      <c r="AI141" s="246"/>
      <c r="AJ141" s="246"/>
      <c r="AK141" s="77">
        <f t="shared" si="15"/>
        <v>1069016.47</v>
      </c>
      <c r="AL141" s="31">
        <f t="shared" si="16"/>
        <v>537536.49</v>
      </c>
      <c r="AM141" s="21">
        <f t="shared" si="17"/>
        <v>531479.98</v>
      </c>
      <c r="AN141" s="15">
        <f t="shared" si="18"/>
        <v>1202630.32</v>
      </c>
      <c r="AO141" s="16">
        <f t="shared" si="19"/>
        <v>1212134.3399999999</v>
      </c>
      <c r="AP141" s="26">
        <f t="shared" si="20"/>
        <v>-9504.0199999997858</v>
      </c>
    </row>
    <row r="142" spans="1:42" x14ac:dyDescent="0.2">
      <c r="A142" t="s">
        <v>573</v>
      </c>
      <c r="B142" t="s">
        <v>574</v>
      </c>
      <c r="C142" s="72">
        <v>2528</v>
      </c>
      <c r="D142" s="58" t="s">
        <v>1402</v>
      </c>
      <c r="E142" s="251" t="s">
        <v>1630</v>
      </c>
      <c r="F142" s="244">
        <v>288421.58</v>
      </c>
      <c r="G142" s="244">
        <v>0</v>
      </c>
      <c r="H142" s="244">
        <v>40244.61</v>
      </c>
      <c r="I142" s="244"/>
      <c r="J142" s="251">
        <v>797566.95</v>
      </c>
      <c r="K142" s="251">
        <v>50147.28</v>
      </c>
      <c r="L142" s="251"/>
      <c r="Q142" s="245"/>
      <c r="R142" s="251"/>
      <c r="S142" s="251"/>
      <c r="T142" s="251"/>
      <c r="U142" s="251"/>
      <c r="V142" s="40"/>
      <c r="W142" s="40"/>
      <c r="X142" s="40">
        <v>37324.71</v>
      </c>
      <c r="Y142" s="40"/>
      <c r="Z142" s="40">
        <v>617.79999999999995</v>
      </c>
      <c r="AA142" s="40">
        <v>758310</v>
      </c>
      <c r="AB142" s="40">
        <v>436593.75</v>
      </c>
      <c r="AC142" s="246">
        <v>992897</v>
      </c>
      <c r="AD142" s="246"/>
      <c r="AE142" s="246">
        <v>16820</v>
      </c>
      <c r="AF142" s="246">
        <v>373595.78</v>
      </c>
      <c r="AG142" s="246">
        <v>39326.89</v>
      </c>
      <c r="AH142" s="246"/>
      <c r="AI142" s="246"/>
      <c r="AJ142" s="246"/>
      <c r="AK142" s="77">
        <f t="shared" si="15"/>
        <v>328666.19</v>
      </c>
      <c r="AL142" s="31">
        <f t="shared" si="16"/>
        <v>0</v>
      </c>
      <c r="AM142" s="21">
        <f t="shared" si="17"/>
        <v>328666.19</v>
      </c>
      <c r="AN142" s="15">
        <f t="shared" si="18"/>
        <v>1232846.26</v>
      </c>
      <c r="AO142" s="16">
        <f t="shared" si="19"/>
        <v>1422639.67</v>
      </c>
      <c r="AP142" s="26">
        <f t="shared" si="20"/>
        <v>-189793.40999999992</v>
      </c>
    </row>
    <row r="143" spans="1:42" x14ac:dyDescent="0.2">
      <c r="A143" t="s">
        <v>573</v>
      </c>
      <c r="B143" t="s">
        <v>574</v>
      </c>
      <c r="C143" s="72">
        <v>3203</v>
      </c>
      <c r="D143" s="58" t="s">
        <v>1403</v>
      </c>
      <c r="E143" s="251" t="s">
        <v>1631</v>
      </c>
      <c r="F143" s="244">
        <v>291514.96000000002</v>
      </c>
      <c r="G143" s="244">
        <v>0</v>
      </c>
      <c r="H143" s="244">
        <v>40037.15</v>
      </c>
      <c r="I143" s="244"/>
      <c r="J143" s="251">
        <v>1737464.6</v>
      </c>
      <c r="K143" s="251">
        <v>219144.54</v>
      </c>
      <c r="L143" s="251"/>
      <c r="Q143" s="245"/>
      <c r="R143" s="251"/>
      <c r="S143" s="251"/>
      <c r="T143" s="251">
        <v>42173.55</v>
      </c>
      <c r="U143" s="251">
        <v>2368242.5</v>
      </c>
      <c r="V143" s="40"/>
      <c r="W143" s="40"/>
      <c r="X143" s="40">
        <v>294374.28000000003</v>
      </c>
      <c r="Y143" s="40"/>
      <c r="Z143" s="40">
        <v>588.59</v>
      </c>
      <c r="AA143" s="40">
        <v>623190</v>
      </c>
      <c r="AB143" s="40"/>
      <c r="AC143" s="246">
        <v>685880</v>
      </c>
      <c r="AD143" s="246">
        <v>9430</v>
      </c>
      <c r="AE143" s="246"/>
      <c r="AF143" s="246">
        <v>173790.03</v>
      </c>
      <c r="AG143" s="246">
        <v>117176.64</v>
      </c>
      <c r="AH143" s="246"/>
      <c r="AI143" s="246"/>
      <c r="AJ143" s="246"/>
      <c r="AK143" s="77">
        <f t="shared" si="15"/>
        <v>331552.11000000004</v>
      </c>
      <c r="AL143" s="31">
        <f t="shared" si="16"/>
        <v>0</v>
      </c>
      <c r="AM143" s="21">
        <f t="shared" si="17"/>
        <v>331552.11000000004</v>
      </c>
      <c r="AN143" s="15">
        <f t="shared" si="18"/>
        <v>918152.87000000011</v>
      </c>
      <c r="AO143" s="16">
        <f t="shared" si="19"/>
        <v>986276.67</v>
      </c>
      <c r="AP143" s="26">
        <f t="shared" si="20"/>
        <v>-68123.79999999993</v>
      </c>
    </row>
    <row r="144" spans="1:42" x14ac:dyDescent="0.2">
      <c r="A144" t="s">
        <v>573</v>
      </c>
      <c r="B144" t="s">
        <v>574</v>
      </c>
      <c r="C144" s="72">
        <v>3469</v>
      </c>
      <c r="D144" s="58" t="s">
        <v>1404</v>
      </c>
      <c r="E144" s="251" t="s">
        <v>1632</v>
      </c>
      <c r="F144" s="244">
        <v>337471.43</v>
      </c>
      <c r="G144" s="244">
        <v>0</v>
      </c>
      <c r="H144" s="244">
        <v>285377.71999999997</v>
      </c>
      <c r="I144" s="244"/>
      <c r="J144" s="251">
        <v>585435.03</v>
      </c>
      <c r="K144" s="251">
        <v>61705.32</v>
      </c>
      <c r="L144" s="251"/>
      <c r="N144" s="245">
        <v>30000</v>
      </c>
      <c r="Q144" s="245"/>
      <c r="R144" s="251"/>
      <c r="S144" s="251"/>
      <c r="T144" s="251">
        <v>-17200</v>
      </c>
      <c r="U144" s="251">
        <v>1552681.09</v>
      </c>
      <c r="V144" s="40"/>
      <c r="W144" s="40"/>
      <c r="X144" s="40">
        <v>239648.69</v>
      </c>
      <c r="Y144" s="40"/>
      <c r="Z144" s="40">
        <v>646.36</v>
      </c>
      <c r="AA144" s="40">
        <v>378690</v>
      </c>
      <c r="AB144" s="40">
        <v>59306.75</v>
      </c>
      <c r="AC144" s="246">
        <v>419564</v>
      </c>
      <c r="AD144" s="246"/>
      <c r="AE144" s="246"/>
      <c r="AF144" s="246">
        <v>451808.76</v>
      </c>
      <c r="AG144" s="246">
        <v>99916.63</v>
      </c>
      <c r="AH144" s="246"/>
      <c r="AI144" s="246"/>
      <c r="AJ144" s="246"/>
      <c r="AK144" s="77">
        <f t="shared" si="15"/>
        <v>622849.14999999991</v>
      </c>
      <c r="AL144" s="31">
        <f t="shared" si="16"/>
        <v>30000</v>
      </c>
      <c r="AM144" s="21">
        <f t="shared" si="17"/>
        <v>592849.14999999991</v>
      </c>
      <c r="AN144" s="15">
        <f t="shared" si="18"/>
        <v>678291.8</v>
      </c>
      <c r="AO144" s="16">
        <f t="shared" si="19"/>
        <v>971289.39</v>
      </c>
      <c r="AP144" s="26">
        <f t="shared" si="20"/>
        <v>-292997.58999999997</v>
      </c>
    </row>
    <row r="145" spans="1:42" x14ac:dyDescent="0.2">
      <c r="A145" t="s">
        <v>573</v>
      </c>
      <c r="B145" t="s">
        <v>574</v>
      </c>
      <c r="C145" s="72">
        <v>3469</v>
      </c>
      <c r="D145" s="58" t="s">
        <v>1405</v>
      </c>
      <c r="E145" s="251" t="s">
        <v>1647</v>
      </c>
      <c r="F145" s="244">
        <v>515794.09</v>
      </c>
      <c r="G145" s="244">
        <v>0</v>
      </c>
      <c r="H145" s="244">
        <v>50644.41</v>
      </c>
      <c r="I145" s="244"/>
      <c r="J145" s="251">
        <v>1617151.53</v>
      </c>
      <c r="K145" s="251">
        <v>648909.56000000006</v>
      </c>
      <c r="L145" s="251"/>
      <c r="Q145" s="245"/>
      <c r="R145" s="251"/>
      <c r="S145" s="251"/>
      <c r="T145" s="251"/>
      <c r="U145" s="251">
        <v>2662147.65</v>
      </c>
      <c r="V145" s="40"/>
      <c r="W145" s="40"/>
      <c r="X145" s="40">
        <v>347652.76</v>
      </c>
      <c r="Y145" s="40">
        <v>72850</v>
      </c>
      <c r="Z145" s="40"/>
      <c r="AA145" s="40">
        <v>158446.24</v>
      </c>
      <c r="AB145" s="40"/>
      <c r="AC145" s="246">
        <v>212041.54</v>
      </c>
      <c r="AD145" s="246"/>
      <c r="AE145" s="246"/>
      <c r="AF145" s="246">
        <v>151857.89000000001</v>
      </c>
      <c r="AG145" s="246">
        <v>41828.28</v>
      </c>
      <c r="AH145" s="246"/>
      <c r="AI145" s="246"/>
      <c r="AJ145" s="246">
        <v>2400</v>
      </c>
      <c r="AK145" s="77">
        <f t="shared" si="15"/>
        <v>566438.5</v>
      </c>
      <c r="AL145" s="31">
        <f t="shared" si="16"/>
        <v>0</v>
      </c>
      <c r="AM145" s="21">
        <f t="shared" si="17"/>
        <v>566438.5</v>
      </c>
      <c r="AN145" s="15">
        <f t="shared" si="18"/>
        <v>578949</v>
      </c>
      <c r="AO145" s="16">
        <f t="shared" si="19"/>
        <v>408127.71000000008</v>
      </c>
      <c r="AP145" s="26">
        <f t="shared" si="20"/>
        <v>170821.28999999992</v>
      </c>
    </row>
    <row r="146" spans="1:42" x14ac:dyDescent="0.2">
      <c r="A146" t="s">
        <v>577</v>
      </c>
      <c r="B146" t="s">
        <v>578</v>
      </c>
      <c r="C146" s="72">
        <v>2217</v>
      </c>
      <c r="D146" s="58" t="s">
        <v>1406</v>
      </c>
      <c r="E146" s="251" t="s">
        <v>1633</v>
      </c>
      <c r="F146" s="244">
        <v>320026.40999999997</v>
      </c>
      <c r="G146" s="244">
        <v>7720</v>
      </c>
      <c r="H146" s="244">
        <v>189052.6</v>
      </c>
      <c r="I146" s="244"/>
      <c r="J146" s="251">
        <v>4</v>
      </c>
      <c r="K146" s="251">
        <v>43093.87</v>
      </c>
      <c r="L146" s="251"/>
      <c r="Q146" s="245"/>
      <c r="R146" s="251"/>
      <c r="S146" s="251"/>
      <c r="T146" s="251">
        <v>-1555162.51</v>
      </c>
      <c r="U146" s="251">
        <v>1849445.73</v>
      </c>
      <c r="V146" s="40"/>
      <c r="W146" s="40"/>
      <c r="X146" s="40">
        <v>519445.41</v>
      </c>
      <c r="Y146" s="40">
        <v>62600</v>
      </c>
      <c r="Z146" s="40">
        <v>368.45</v>
      </c>
      <c r="AA146" s="40">
        <v>464430</v>
      </c>
      <c r="AB146" s="40"/>
      <c r="AC146" s="246">
        <v>502590</v>
      </c>
      <c r="AD146" s="246"/>
      <c r="AE146" s="246">
        <v>11352</v>
      </c>
      <c r="AF146" s="246">
        <v>221818.14</v>
      </c>
      <c r="AG146" s="246">
        <v>14832.06</v>
      </c>
      <c r="AH146" s="246"/>
      <c r="AI146" s="246"/>
      <c r="AJ146" s="246"/>
      <c r="AK146" s="77">
        <f t="shared" si="15"/>
        <v>516799.01</v>
      </c>
      <c r="AL146" s="31">
        <f t="shared" si="16"/>
        <v>0</v>
      </c>
      <c r="AM146" s="21">
        <f t="shared" si="17"/>
        <v>516799.01</v>
      </c>
      <c r="AN146" s="15">
        <f t="shared" si="18"/>
        <v>1046843.8599999999</v>
      </c>
      <c r="AO146" s="16">
        <f t="shared" si="19"/>
        <v>750592.20000000007</v>
      </c>
      <c r="AP146" s="26">
        <f t="shared" si="20"/>
        <v>296251.6599999998</v>
      </c>
    </row>
    <row r="147" spans="1:42" x14ac:dyDescent="0.2">
      <c r="A147" t="s">
        <v>577</v>
      </c>
      <c r="B147" t="s">
        <v>578</v>
      </c>
      <c r="C147" s="72">
        <v>3536</v>
      </c>
      <c r="D147" s="58" t="s">
        <v>1407</v>
      </c>
      <c r="E147" s="251" t="s">
        <v>1634</v>
      </c>
      <c r="F147" s="244">
        <v>313336.78000000003</v>
      </c>
      <c r="G147" s="244">
        <v>0</v>
      </c>
      <c r="H147" s="244">
        <v>95563.36</v>
      </c>
      <c r="I147" s="244"/>
      <c r="J147" s="251">
        <v>234661.06</v>
      </c>
      <c r="K147" s="251">
        <v>252206.21</v>
      </c>
      <c r="L147" s="251"/>
      <c r="O147" s="245">
        <v>13975</v>
      </c>
      <c r="Q147" s="245">
        <v>0</v>
      </c>
      <c r="R147" s="251"/>
      <c r="S147" s="251"/>
      <c r="T147" s="251">
        <v>-2022156.5</v>
      </c>
      <c r="U147" s="251">
        <v>2606531.4300000002</v>
      </c>
      <c r="V147" s="40"/>
      <c r="W147" s="40"/>
      <c r="X147" s="40">
        <v>584820.68999999994</v>
      </c>
      <c r="Y147" s="40">
        <v>102400</v>
      </c>
      <c r="Z147" s="40"/>
      <c r="AA147" s="40">
        <v>837624.7</v>
      </c>
      <c r="AB147" s="40">
        <v>32784.699999999997</v>
      </c>
      <c r="AC147" s="246">
        <v>898809.4</v>
      </c>
      <c r="AD147" s="246">
        <v>10424</v>
      </c>
      <c r="AE147" s="246"/>
      <c r="AF147" s="246">
        <v>326863.96000000002</v>
      </c>
      <c r="AG147" s="246">
        <v>21550.25</v>
      </c>
      <c r="AH147" s="246"/>
      <c r="AI147" s="246"/>
      <c r="AJ147" s="246"/>
      <c r="AK147" s="77">
        <f t="shared" si="15"/>
        <v>408900.14</v>
      </c>
      <c r="AL147" s="31">
        <f t="shared" si="16"/>
        <v>13975</v>
      </c>
      <c r="AM147" s="21">
        <f t="shared" si="17"/>
        <v>394925.14</v>
      </c>
      <c r="AN147" s="15">
        <f t="shared" si="18"/>
        <v>1557630.0899999999</v>
      </c>
      <c r="AO147" s="16">
        <f t="shared" si="19"/>
        <v>1257647.6100000001</v>
      </c>
      <c r="AP147" s="26">
        <f t="shared" si="20"/>
        <v>299982.47999999975</v>
      </c>
    </row>
    <row r="148" spans="1:42" x14ac:dyDescent="0.2">
      <c r="A148" t="s">
        <v>577</v>
      </c>
      <c r="B148" t="s">
        <v>578</v>
      </c>
      <c r="C148" s="72">
        <v>4975</v>
      </c>
      <c r="D148" s="58" t="s">
        <v>1408</v>
      </c>
      <c r="E148" s="251" t="s">
        <v>1635</v>
      </c>
      <c r="F148" s="244">
        <v>480438.11</v>
      </c>
      <c r="G148" s="244">
        <v>0</v>
      </c>
      <c r="H148" s="244">
        <v>52999.44</v>
      </c>
      <c r="I148" s="244"/>
      <c r="J148" s="251">
        <v>93509.63</v>
      </c>
      <c r="K148" s="251">
        <v>-371113.55</v>
      </c>
      <c r="L148" s="251"/>
      <c r="O148" s="245">
        <v>6975</v>
      </c>
      <c r="Q148" s="245">
        <v>680.37</v>
      </c>
      <c r="R148" s="251"/>
      <c r="S148" s="251"/>
      <c r="T148" s="251">
        <v>-1134191.1299999999</v>
      </c>
      <c r="U148" s="251">
        <v>1289115.33</v>
      </c>
      <c r="V148" s="40"/>
      <c r="W148" s="40"/>
      <c r="X148" s="40">
        <v>587817.06999999995</v>
      </c>
      <c r="Y148" s="40"/>
      <c r="Z148" s="40">
        <v>693.8</v>
      </c>
      <c r="AA148" s="40">
        <v>722450</v>
      </c>
      <c r="AB148" s="40"/>
      <c r="AC148" s="246">
        <v>779187</v>
      </c>
      <c r="AD148" s="246">
        <v>5100</v>
      </c>
      <c r="AE148" s="246"/>
      <c r="AF148" s="246">
        <v>386924.52</v>
      </c>
      <c r="AG148" s="246">
        <v>43459.29</v>
      </c>
      <c r="AH148" s="246"/>
      <c r="AI148" s="246"/>
      <c r="AJ148" s="246"/>
      <c r="AK148" s="77">
        <f t="shared" si="15"/>
        <v>533437.55000000005</v>
      </c>
      <c r="AL148" s="31">
        <f t="shared" si="16"/>
        <v>7655.37</v>
      </c>
      <c r="AM148" s="21">
        <f t="shared" si="17"/>
        <v>525782.18000000005</v>
      </c>
      <c r="AN148" s="15">
        <f t="shared" si="18"/>
        <v>1310960.8700000001</v>
      </c>
      <c r="AO148" s="16">
        <f t="shared" si="19"/>
        <v>1214670.81</v>
      </c>
      <c r="AP148" s="26">
        <f t="shared" si="20"/>
        <v>96290.060000000056</v>
      </c>
    </row>
    <row r="149" spans="1:42" x14ac:dyDescent="0.2">
      <c r="A149" t="s">
        <v>577</v>
      </c>
      <c r="B149" t="s">
        <v>578</v>
      </c>
      <c r="C149" s="72">
        <v>2059</v>
      </c>
      <c r="D149" s="58" t="s">
        <v>1409</v>
      </c>
      <c r="E149" s="251" t="s">
        <v>1636</v>
      </c>
      <c r="F149" s="244">
        <v>284255.15999999997</v>
      </c>
      <c r="G149" s="244">
        <v>0</v>
      </c>
      <c r="H149" s="244">
        <v>14062.72</v>
      </c>
      <c r="I149" s="244"/>
      <c r="J149" s="251">
        <v>2166068.2599999998</v>
      </c>
      <c r="K149" s="251">
        <v>142160.99</v>
      </c>
      <c r="L149" s="251"/>
      <c r="O149" s="245">
        <v>15975</v>
      </c>
      <c r="Q149" s="245"/>
      <c r="R149" s="251"/>
      <c r="S149" s="251"/>
      <c r="T149" s="251">
        <v>569193.94999999995</v>
      </c>
      <c r="U149" s="251">
        <v>2316929.4300000002</v>
      </c>
      <c r="V149" s="40"/>
      <c r="W149" s="40"/>
      <c r="X149" s="40">
        <v>503293.45</v>
      </c>
      <c r="Y149" s="40"/>
      <c r="Z149" s="40"/>
      <c r="AA149" s="40">
        <v>496660</v>
      </c>
      <c r="AB149" s="40">
        <v>106202.6</v>
      </c>
      <c r="AC149" s="246">
        <v>656282.6</v>
      </c>
      <c r="AD149" s="246">
        <v>7420</v>
      </c>
      <c r="AE149" s="246"/>
      <c r="AF149" s="246">
        <v>635359.81000000006</v>
      </c>
      <c r="AG149" s="246">
        <v>99338.89</v>
      </c>
      <c r="AH149" s="246"/>
      <c r="AI149" s="246"/>
      <c r="AJ149" s="246">
        <v>11</v>
      </c>
      <c r="AK149" s="77">
        <f t="shared" si="15"/>
        <v>298317.87999999995</v>
      </c>
      <c r="AL149" s="31">
        <f t="shared" si="16"/>
        <v>15975</v>
      </c>
      <c r="AM149" s="21">
        <f t="shared" si="17"/>
        <v>282342.87999999995</v>
      </c>
      <c r="AN149" s="15">
        <f t="shared" si="18"/>
        <v>1106156.05</v>
      </c>
      <c r="AO149" s="16">
        <f t="shared" si="19"/>
        <v>1398412.3</v>
      </c>
      <c r="AP149" s="26">
        <f t="shared" si="20"/>
        <v>-292256.25</v>
      </c>
    </row>
    <row r="150" spans="1:42" x14ac:dyDescent="0.2">
      <c r="A150" t="s">
        <v>577</v>
      </c>
      <c r="B150" t="s">
        <v>578</v>
      </c>
      <c r="C150" s="72">
        <v>1986</v>
      </c>
      <c r="D150" s="58" t="s">
        <v>1410</v>
      </c>
      <c r="E150" s="251" t="s">
        <v>1637</v>
      </c>
      <c r="F150" s="244">
        <v>379256.97</v>
      </c>
      <c r="G150" s="244">
        <v>0</v>
      </c>
      <c r="H150" s="244">
        <v>60018.25</v>
      </c>
      <c r="I150" s="244"/>
      <c r="J150" s="251">
        <v>1078651.4099999999</v>
      </c>
      <c r="K150" s="251">
        <v>70935.539999999994</v>
      </c>
      <c r="L150" s="251"/>
      <c r="O150" s="245">
        <v>16658.13</v>
      </c>
      <c r="Q150" s="245"/>
      <c r="R150" s="251"/>
      <c r="S150" s="251"/>
      <c r="T150" s="251">
        <v>-1195070.74</v>
      </c>
      <c r="U150" s="251">
        <v>2601070</v>
      </c>
      <c r="V150" s="40"/>
      <c r="W150" s="40"/>
      <c r="X150" s="40">
        <v>441559</v>
      </c>
      <c r="Y150" s="40">
        <v>89300</v>
      </c>
      <c r="Z150" s="40">
        <v>542.03</v>
      </c>
      <c r="AA150" s="40">
        <v>318908.90000000002</v>
      </c>
      <c r="AB150" s="40">
        <v>20508.900000000001</v>
      </c>
      <c r="AC150" s="246">
        <v>400757.8</v>
      </c>
      <c r="AD150" s="246"/>
      <c r="AE150" s="246">
        <v>13600</v>
      </c>
      <c r="AF150" s="246">
        <v>244748.72</v>
      </c>
      <c r="AG150" s="246">
        <v>43639.53</v>
      </c>
      <c r="AH150" s="246"/>
      <c r="AI150" s="246"/>
      <c r="AJ150" s="246"/>
      <c r="AK150" s="77">
        <f t="shared" si="15"/>
        <v>439275.22</v>
      </c>
      <c r="AL150" s="31">
        <f t="shared" si="16"/>
        <v>16658.13</v>
      </c>
      <c r="AM150" s="21">
        <f t="shared" si="17"/>
        <v>422617.08999999997</v>
      </c>
      <c r="AN150" s="15">
        <f t="shared" si="18"/>
        <v>870818.83000000007</v>
      </c>
      <c r="AO150" s="16">
        <f t="shared" si="19"/>
        <v>702746.05</v>
      </c>
      <c r="AP150" s="26">
        <f t="shared" si="20"/>
        <v>168072.78000000003</v>
      </c>
    </row>
    <row r="151" spans="1:42" x14ac:dyDescent="0.2">
      <c r="A151" t="s">
        <v>581</v>
      </c>
      <c r="B151" t="s">
        <v>583</v>
      </c>
      <c r="C151" s="72">
        <v>2574</v>
      </c>
      <c r="D151" s="58" t="s">
        <v>1411</v>
      </c>
      <c r="E151" s="251" t="s">
        <v>1591</v>
      </c>
      <c r="F151" s="244">
        <v>372773.01</v>
      </c>
      <c r="G151" s="244">
        <v>0</v>
      </c>
      <c r="H151" s="244">
        <v>77074.23</v>
      </c>
      <c r="I151" s="244"/>
      <c r="J151" s="251">
        <v>838668.47</v>
      </c>
      <c r="K151" s="251">
        <v>34926.800000000003</v>
      </c>
      <c r="L151" s="251"/>
      <c r="Q151" s="245">
        <v>7650</v>
      </c>
      <c r="R151" s="251"/>
      <c r="S151" s="251"/>
      <c r="T151" s="251">
        <v>-266843.52000000002</v>
      </c>
      <c r="U151" s="251">
        <v>1440146.04</v>
      </c>
      <c r="V151" s="40"/>
      <c r="W151" s="40"/>
      <c r="X151" s="40">
        <v>524033.12</v>
      </c>
      <c r="Y151" s="40"/>
      <c r="Z151" s="40"/>
      <c r="AA151" s="40">
        <v>634080</v>
      </c>
      <c r="AB151" s="40"/>
      <c r="AC151" s="246">
        <v>760571</v>
      </c>
      <c r="AD151" s="246"/>
      <c r="AE151" s="246"/>
      <c r="AF151" s="246">
        <v>156432.54999999999</v>
      </c>
      <c r="AG151" s="246">
        <v>94645.58</v>
      </c>
      <c r="AH151" s="246"/>
      <c r="AI151" s="246"/>
      <c r="AJ151" s="246"/>
      <c r="AK151" s="77">
        <f t="shared" si="15"/>
        <v>449847.24</v>
      </c>
      <c r="AL151" s="31">
        <f t="shared" si="16"/>
        <v>7650</v>
      </c>
      <c r="AM151" s="21">
        <f t="shared" si="17"/>
        <v>442197.24</v>
      </c>
      <c r="AN151" s="15">
        <f t="shared" si="18"/>
        <v>1158113.1200000001</v>
      </c>
      <c r="AO151" s="16">
        <f t="shared" si="19"/>
        <v>1011649.13</v>
      </c>
      <c r="AP151" s="26">
        <f t="shared" si="20"/>
        <v>146463.99000000011</v>
      </c>
    </row>
    <row r="152" spans="1:42" x14ac:dyDescent="0.2">
      <c r="A152" t="s">
        <v>581</v>
      </c>
      <c r="B152" t="s">
        <v>583</v>
      </c>
      <c r="C152" s="72">
        <v>918</v>
      </c>
      <c r="D152" s="58" t="s">
        <v>1412</v>
      </c>
      <c r="E152" s="251" t="s">
        <v>1592</v>
      </c>
      <c r="F152" s="244">
        <v>264336.77</v>
      </c>
      <c r="G152" s="244">
        <v>0</v>
      </c>
      <c r="H152" s="244">
        <v>93583.05</v>
      </c>
      <c r="I152" s="244"/>
      <c r="J152" s="251">
        <v>50538.57</v>
      </c>
      <c r="K152" s="251">
        <v>-188718.8</v>
      </c>
      <c r="L152" s="251"/>
      <c r="P152" s="245">
        <v>30700</v>
      </c>
      <c r="Q152" s="245"/>
      <c r="R152" s="251"/>
      <c r="S152" s="251"/>
      <c r="T152" s="251">
        <v>-904389.01</v>
      </c>
      <c r="U152" s="251">
        <v>1115345.6000000001</v>
      </c>
      <c r="V152" s="40"/>
      <c r="W152" s="40"/>
      <c r="X152" s="40">
        <v>274510.37</v>
      </c>
      <c r="Y152" s="40"/>
      <c r="Z152" s="40">
        <v>365.08</v>
      </c>
      <c r="AA152" s="40">
        <v>556640</v>
      </c>
      <c r="AB152" s="40"/>
      <c r="AC152" s="246">
        <v>604160</v>
      </c>
      <c r="AD152" s="246"/>
      <c r="AE152" s="246"/>
      <c r="AF152" s="246">
        <v>109824.56</v>
      </c>
      <c r="AG152" s="246">
        <v>112948.89</v>
      </c>
      <c r="AH152" s="246"/>
      <c r="AI152" s="246"/>
      <c r="AJ152" s="246"/>
      <c r="AK152" s="77">
        <f t="shared" si="15"/>
        <v>357919.82</v>
      </c>
      <c r="AL152" s="31">
        <f t="shared" si="16"/>
        <v>30700</v>
      </c>
      <c r="AM152" s="21">
        <f t="shared" si="17"/>
        <v>327219.82</v>
      </c>
      <c r="AN152" s="15">
        <f t="shared" si="18"/>
        <v>831515.45</v>
      </c>
      <c r="AO152" s="16">
        <f t="shared" si="19"/>
        <v>826933.45000000007</v>
      </c>
      <c r="AP152" s="26">
        <f t="shared" si="20"/>
        <v>4581.9999999998836</v>
      </c>
    </row>
    <row r="153" spans="1:42" x14ac:dyDescent="0.2">
      <c r="A153" t="s">
        <v>581</v>
      </c>
      <c r="B153" t="s">
        <v>583</v>
      </c>
      <c r="C153" s="72">
        <v>4046</v>
      </c>
      <c r="D153" s="58" t="s">
        <v>1413</v>
      </c>
      <c r="E153" s="251" t="s">
        <v>1595</v>
      </c>
      <c r="F153" s="244">
        <v>453425.39</v>
      </c>
      <c r="G153" s="244">
        <v>1314.4</v>
      </c>
      <c r="H153" s="244">
        <v>95472.17</v>
      </c>
      <c r="I153" s="244"/>
      <c r="J153" s="251">
        <v>532304.9</v>
      </c>
      <c r="K153" s="251">
        <v>58700.35</v>
      </c>
      <c r="L153" s="251"/>
      <c r="N153" s="245">
        <v>0</v>
      </c>
      <c r="O153" s="245">
        <v>7650</v>
      </c>
      <c r="P153" s="245">
        <v>163600</v>
      </c>
      <c r="Q153" s="245"/>
      <c r="R153" s="251"/>
      <c r="S153" s="251"/>
      <c r="T153" s="251">
        <v>-262619.53000000003</v>
      </c>
      <c r="U153" s="251">
        <v>1161019.07</v>
      </c>
      <c r="V153" s="40"/>
      <c r="W153" s="40"/>
      <c r="X153" s="40">
        <v>382666.61</v>
      </c>
      <c r="Y153" s="40">
        <v>24200</v>
      </c>
      <c r="Z153" s="40">
        <v>412.74</v>
      </c>
      <c r="AA153" s="40">
        <v>622680</v>
      </c>
      <c r="AB153" s="40">
        <v>230080</v>
      </c>
      <c r="AC153" s="246">
        <v>835500</v>
      </c>
      <c r="AD153" s="246"/>
      <c r="AE153" s="246"/>
      <c r="AF153" s="246">
        <v>285320.55</v>
      </c>
      <c r="AG153" s="246">
        <v>51645.87</v>
      </c>
      <c r="AH153" s="246"/>
      <c r="AI153" s="246"/>
      <c r="AJ153" s="246"/>
      <c r="AK153" s="77">
        <f t="shared" si="15"/>
        <v>550211.96000000008</v>
      </c>
      <c r="AL153" s="31">
        <f t="shared" si="16"/>
        <v>171250</v>
      </c>
      <c r="AM153" s="21">
        <f t="shared" si="17"/>
        <v>378961.96000000008</v>
      </c>
      <c r="AN153" s="15">
        <f t="shared" si="18"/>
        <v>1260039.3500000001</v>
      </c>
      <c r="AO153" s="16">
        <f t="shared" si="19"/>
        <v>1172466.4200000002</v>
      </c>
      <c r="AP153" s="26">
        <f t="shared" si="20"/>
        <v>87572.929999999935</v>
      </c>
    </row>
    <row r="154" spans="1:42" x14ac:dyDescent="0.2">
      <c r="A154" t="s">
        <v>581</v>
      </c>
      <c r="B154" t="s">
        <v>583</v>
      </c>
      <c r="C154" s="72">
        <v>1868</v>
      </c>
      <c r="D154" s="58" t="s">
        <v>1414</v>
      </c>
      <c r="E154" s="251" t="s">
        <v>1644</v>
      </c>
      <c r="F154" s="244">
        <v>205973.85</v>
      </c>
      <c r="G154" s="244">
        <v>0</v>
      </c>
      <c r="H154" s="244">
        <v>23259.56</v>
      </c>
      <c r="I154" s="244"/>
      <c r="J154" s="251">
        <v>1063716.9099999999</v>
      </c>
      <c r="K154" s="251">
        <v>330634.09000000003</v>
      </c>
      <c r="L154" s="251"/>
      <c r="P154" s="245">
        <v>51125</v>
      </c>
      <c r="Q154" s="245"/>
      <c r="R154" s="251"/>
      <c r="S154" s="251"/>
      <c r="T154" s="251">
        <v>-318729.84999999998</v>
      </c>
      <c r="U154" s="251">
        <v>1993235.29</v>
      </c>
      <c r="V154" s="40"/>
      <c r="W154" s="40"/>
      <c r="X154" s="40">
        <v>368868.62</v>
      </c>
      <c r="Y154" s="40"/>
      <c r="Z154" s="40"/>
      <c r="AA154" s="40">
        <v>543360</v>
      </c>
      <c r="AB154" s="40"/>
      <c r="AC154" s="246">
        <v>593640</v>
      </c>
      <c r="AD154" s="246"/>
      <c r="AE154" s="246"/>
      <c r="AF154" s="246">
        <v>201910.43</v>
      </c>
      <c r="AG154" s="246">
        <v>205396.22</v>
      </c>
      <c r="AH154" s="246"/>
      <c r="AI154" s="246"/>
      <c r="AJ154" s="246"/>
      <c r="AK154" s="77">
        <f t="shared" si="15"/>
        <v>229233.41</v>
      </c>
      <c r="AL154" s="31">
        <f t="shared" si="16"/>
        <v>51125</v>
      </c>
      <c r="AM154" s="21">
        <f t="shared" si="17"/>
        <v>178108.41</v>
      </c>
      <c r="AN154" s="15">
        <f t="shared" si="18"/>
        <v>912228.62</v>
      </c>
      <c r="AO154" s="16">
        <f t="shared" si="19"/>
        <v>1000946.6499999999</v>
      </c>
      <c r="AP154" s="26">
        <f t="shared" si="20"/>
        <v>-88718.029999999912</v>
      </c>
    </row>
    <row r="157" spans="1:42" x14ac:dyDescent="0.2">
      <c r="D157" s="44"/>
    </row>
    <row r="158" spans="1:42" x14ac:dyDescent="0.2">
      <c r="D158" s="44"/>
    </row>
    <row r="159" spans="1:42" x14ac:dyDescent="0.2">
      <c r="D159" s="44"/>
    </row>
    <row r="160" spans="1:42" x14ac:dyDescent="0.2">
      <c r="D160" s="44"/>
    </row>
    <row r="161" spans="4:36" x14ac:dyDescent="0.2">
      <c r="D161" s="44"/>
      <c r="E161" s="251"/>
      <c r="F161" s="244"/>
      <c r="G161" s="244"/>
      <c r="H161" s="244"/>
      <c r="I161" s="244"/>
      <c r="J161" s="251"/>
      <c r="K161" s="251"/>
      <c r="L161" s="251"/>
      <c r="Q161" s="245"/>
      <c r="R161" s="251"/>
      <c r="S161" s="251"/>
      <c r="T161" s="251"/>
      <c r="U161" s="251"/>
      <c r="V161" s="40"/>
      <c r="W161" s="40"/>
      <c r="X161" s="40"/>
      <c r="Y161" s="40"/>
      <c r="Z161" s="40"/>
      <c r="AA161" s="40"/>
      <c r="AB161" s="40"/>
      <c r="AC161" s="246"/>
      <c r="AD161" s="246"/>
      <c r="AE161" s="246"/>
      <c r="AF161" s="246"/>
      <c r="AG161" s="246"/>
      <c r="AH161" s="246"/>
      <c r="AI161" s="246"/>
      <c r="AJ161" s="246"/>
    </row>
    <row r="162" spans="4:36" x14ac:dyDescent="0.2">
      <c r="D162" s="44"/>
    </row>
    <row r="163" spans="4:36" x14ac:dyDescent="0.2">
      <c r="D163" s="44"/>
    </row>
    <row r="164" spans="4:36" x14ac:dyDescent="0.2">
      <c r="D164" s="44"/>
      <c r="E164" s="228"/>
      <c r="F164" s="234"/>
      <c r="G164" s="234"/>
      <c r="H164" s="234"/>
      <c r="I164" s="234"/>
      <c r="J164" s="228"/>
      <c r="K164" s="228"/>
      <c r="L164" s="228"/>
      <c r="Q164" s="249"/>
      <c r="R164" s="228"/>
      <c r="S164" s="228"/>
      <c r="T164" s="228"/>
      <c r="U164" s="228"/>
      <c r="V164" s="235"/>
      <c r="W164" s="235"/>
      <c r="X164" s="235"/>
      <c r="Y164" s="235"/>
      <c r="Z164" s="235"/>
      <c r="AA164" s="235"/>
      <c r="AB164" s="235"/>
      <c r="AC164" s="236"/>
      <c r="AD164" s="236"/>
      <c r="AE164" s="236"/>
      <c r="AF164" s="236"/>
      <c r="AG164" s="236"/>
      <c r="AH164" s="236"/>
      <c r="AI164" s="236"/>
      <c r="AJ164" s="236"/>
    </row>
    <row r="165" spans="4:36" x14ac:dyDescent="0.2">
      <c r="D165" s="44"/>
    </row>
  </sheetData>
  <autoFilter ref="A1:AP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zoomScaleNormal="100" workbookViewId="0">
      <selection activeCell="H8" sqref="H8"/>
    </sheetView>
  </sheetViews>
  <sheetFormatPr defaultRowHeight="13.5" x14ac:dyDescent="0.25"/>
  <cols>
    <col min="1" max="1" width="6.375" style="80" customWidth="1"/>
    <col min="2" max="2" width="14.125" style="80" customWidth="1"/>
    <col min="3" max="3" width="10.375" style="80" customWidth="1"/>
    <col min="4" max="4" width="9.625" style="80" customWidth="1"/>
    <col min="5" max="5" width="11.75" style="80" customWidth="1"/>
    <col min="6" max="6" width="13.625" style="80" customWidth="1"/>
    <col min="7" max="7" width="9.875" style="80" customWidth="1"/>
    <col min="8" max="8" width="45.5" style="80" customWidth="1"/>
    <col min="9" max="241" width="9" style="80"/>
    <col min="242" max="242" width="7.125" style="80" customWidth="1"/>
    <col min="243" max="243" width="12.75" style="80" customWidth="1"/>
    <col min="244" max="244" width="12.875" style="80" customWidth="1"/>
    <col min="245" max="248" width="10.375" style="80" customWidth="1"/>
    <col min="249" max="249" width="65.25" style="80" customWidth="1"/>
    <col min="250" max="497" width="9" style="80"/>
    <col min="498" max="498" width="7.125" style="80" customWidth="1"/>
    <col min="499" max="499" width="12.75" style="80" customWidth="1"/>
    <col min="500" max="500" width="12.875" style="80" customWidth="1"/>
    <col min="501" max="504" width="10.375" style="80" customWidth="1"/>
    <col min="505" max="505" width="65.25" style="80" customWidth="1"/>
    <col min="506" max="753" width="9" style="80"/>
    <col min="754" max="754" width="7.125" style="80" customWidth="1"/>
    <col min="755" max="755" width="12.75" style="80" customWidth="1"/>
    <col min="756" max="756" width="12.875" style="80" customWidth="1"/>
    <col min="757" max="760" width="10.375" style="80" customWidth="1"/>
    <col min="761" max="761" width="65.25" style="80" customWidth="1"/>
    <col min="762" max="1009" width="9" style="80"/>
    <col min="1010" max="1010" width="7.125" style="80" customWidth="1"/>
    <col min="1011" max="1011" width="12.75" style="80" customWidth="1"/>
    <col min="1012" max="1012" width="12.875" style="80" customWidth="1"/>
    <col min="1013" max="1016" width="10.375" style="80" customWidth="1"/>
    <col min="1017" max="1017" width="65.25" style="80" customWidth="1"/>
    <col min="1018" max="1265" width="9" style="80"/>
    <col min="1266" max="1266" width="7.125" style="80" customWidth="1"/>
    <col min="1267" max="1267" width="12.75" style="80" customWidth="1"/>
    <col min="1268" max="1268" width="12.875" style="80" customWidth="1"/>
    <col min="1269" max="1272" width="10.375" style="80" customWidth="1"/>
    <col min="1273" max="1273" width="65.25" style="80" customWidth="1"/>
    <col min="1274" max="1521" width="9" style="80"/>
    <col min="1522" max="1522" width="7.125" style="80" customWidth="1"/>
    <col min="1523" max="1523" width="12.75" style="80" customWidth="1"/>
    <col min="1524" max="1524" width="12.875" style="80" customWidth="1"/>
    <col min="1525" max="1528" width="10.375" style="80" customWidth="1"/>
    <col min="1529" max="1529" width="65.25" style="80" customWidth="1"/>
    <col min="1530" max="1777" width="9" style="80"/>
    <col min="1778" max="1778" width="7.125" style="80" customWidth="1"/>
    <col min="1779" max="1779" width="12.75" style="80" customWidth="1"/>
    <col min="1780" max="1780" width="12.875" style="80" customWidth="1"/>
    <col min="1781" max="1784" width="10.375" style="80" customWidth="1"/>
    <col min="1785" max="1785" width="65.25" style="80" customWidth="1"/>
    <col min="1786" max="2033" width="9" style="80"/>
    <col min="2034" max="2034" width="7.125" style="80" customWidth="1"/>
    <col min="2035" max="2035" width="12.75" style="80" customWidth="1"/>
    <col min="2036" max="2036" width="12.875" style="80" customWidth="1"/>
    <col min="2037" max="2040" width="10.375" style="80" customWidth="1"/>
    <col min="2041" max="2041" width="65.25" style="80" customWidth="1"/>
    <col min="2042" max="2289" width="9" style="80"/>
    <col min="2290" max="2290" width="7.125" style="80" customWidth="1"/>
    <col min="2291" max="2291" width="12.75" style="80" customWidth="1"/>
    <col min="2292" max="2292" width="12.875" style="80" customWidth="1"/>
    <col min="2293" max="2296" width="10.375" style="80" customWidth="1"/>
    <col min="2297" max="2297" width="65.25" style="80" customWidth="1"/>
    <col min="2298" max="2545" width="9" style="80"/>
    <col min="2546" max="2546" width="7.125" style="80" customWidth="1"/>
    <col min="2547" max="2547" width="12.75" style="80" customWidth="1"/>
    <col min="2548" max="2548" width="12.875" style="80" customWidth="1"/>
    <col min="2549" max="2552" width="10.375" style="80" customWidth="1"/>
    <col min="2553" max="2553" width="65.25" style="80" customWidth="1"/>
    <col min="2554" max="2801" width="9" style="80"/>
    <col min="2802" max="2802" width="7.125" style="80" customWidth="1"/>
    <col min="2803" max="2803" width="12.75" style="80" customWidth="1"/>
    <col min="2804" max="2804" width="12.875" style="80" customWidth="1"/>
    <col min="2805" max="2808" width="10.375" style="80" customWidth="1"/>
    <col min="2809" max="2809" width="65.25" style="80" customWidth="1"/>
    <col min="2810" max="3057" width="9" style="80"/>
    <col min="3058" max="3058" width="7.125" style="80" customWidth="1"/>
    <col min="3059" max="3059" width="12.75" style="80" customWidth="1"/>
    <col min="3060" max="3060" width="12.875" style="80" customWidth="1"/>
    <col min="3061" max="3064" width="10.375" style="80" customWidth="1"/>
    <col min="3065" max="3065" width="65.25" style="80" customWidth="1"/>
    <col min="3066" max="3313" width="9" style="80"/>
    <col min="3314" max="3314" width="7.125" style="80" customWidth="1"/>
    <col min="3315" max="3315" width="12.75" style="80" customWidth="1"/>
    <col min="3316" max="3316" width="12.875" style="80" customWidth="1"/>
    <col min="3317" max="3320" width="10.375" style="80" customWidth="1"/>
    <col min="3321" max="3321" width="65.25" style="80" customWidth="1"/>
    <col min="3322" max="3569" width="9" style="80"/>
    <col min="3570" max="3570" width="7.125" style="80" customWidth="1"/>
    <col min="3571" max="3571" width="12.75" style="80" customWidth="1"/>
    <col min="3572" max="3572" width="12.875" style="80" customWidth="1"/>
    <col min="3573" max="3576" width="10.375" style="80" customWidth="1"/>
    <col min="3577" max="3577" width="65.25" style="80" customWidth="1"/>
    <col min="3578" max="3825" width="9" style="80"/>
    <col min="3826" max="3826" width="7.125" style="80" customWidth="1"/>
    <col min="3827" max="3827" width="12.75" style="80" customWidth="1"/>
    <col min="3828" max="3828" width="12.875" style="80" customWidth="1"/>
    <col min="3829" max="3832" width="10.375" style="80" customWidth="1"/>
    <col min="3833" max="3833" width="65.25" style="80" customWidth="1"/>
    <col min="3834" max="4081" width="9" style="80"/>
    <col min="4082" max="4082" width="7.125" style="80" customWidth="1"/>
    <col min="4083" max="4083" width="12.75" style="80" customWidth="1"/>
    <col min="4084" max="4084" width="12.875" style="80" customWidth="1"/>
    <col min="4085" max="4088" width="10.375" style="80" customWidth="1"/>
    <col min="4089" max="4089" width="65.25" style="80" customWidth="1"/>
    <col min="4090" max="4337" width="9" style="80"/>
    <col min="4338" max="4338" width="7.125" style="80" customWidth="1"/>
    <col min="4339" max="4339" width="12.75" style="80" customWidth="1"/>
    <col min="4340" max="4340" width="12.875" style="80" customWidth="1"/>
    <col min="4341" max="4344" width="10.375" style="80" customWidth="1"/>
    <col min="4345" max="4345" width="65.25" style="80" customWidth="1"/>
    <col min="4346" max="4593" width="9" style="80"/>
    <col min="4594" max="4594" width="7.125" style="80" customWidth="1"/>
    <col min="4595" max="4595" width="12.75" style="80" customWidth="1"/>
    <col min="4596" max="4596" width="12.875" style="80" customWidth="1"/>
    <col min="4597" max="4600" width="10.375" style="80" customWidth="1"/>
    <col min="4601" max="4601" width="65.25" style="80" customWidth="1"/>
    <col min="4602" max="4849" width="9" style="80"/>
    <col min="4850" max="4850" width="7.125" style="80" customWidth="1"/>
    <col min="4851" max="4851" width="12.75" style="80" customWidth="1"/>
    <col min="4852" max="4852" width="12.875" style="80" customWidth="1"/>
    <col min="4853" max="4856" width="10.375" style="80" customWidth="1"/>
    <col min="4857" max="4857" width="65.25" style="80" customWidth="1"/>
    <col min="4858" max="5105" width="9" style="80"/>
    <col min="5106" max="5106" width="7.125" style="80" customWidth="1"/>
    <col min="5107" max="5107" width="12.75" style="80" customWidth="1"/>
    <col min="5108" max="5108" width="12.875" style="80" customWidth="1"/>
    <col min="5109" max="5112" width="10.375" style="80" customWidth="1"/>
    <col min="5113" max="5113" width="65.25" style="80" customWidth="1"/>
    <col min="5114" max="5361" width="9" style="80"/>
    <col min="5362" max="5362" width="7.125" style="80" customWidth="1"/>
    <col min="5363" max="5363" width="12.75" style="80" customWidth="1"/>
    <col min="5364" max="5364" width="12.875" style="80" customWidth="1"/>
    <col min="5365" max="5368" width="10.375" style="80" customWidth="1"/>
    <col min="5369" max="5369" width="65.25" style="80" customWidth="1"/>
    <col min="5370" max="5617" width="9" style="80"/>
    <col min="5618" max="5618" width="7.125" style="80" customWidth="1"/>
    <col min="5619" max="5619" width="12.75" style="80" customWidth="1"/>
    <col min="5620" max="5620" width="12.875" style="80" customWidth="1"/>
    <col min="5621" max="5624" width="10.375" style="80" customWidth="1"/>
    <col min="5625" max="5625" width="65.25" style="80" customWidth="1"/>
    <col min="5626" max="5873" width="9" style="80"/>
    <col min="5874" max="5874" width="7.125" style="80" customWidth="1"/>
    <col min="5875" max="5875" width="12.75" style="80" customWidth="1"/>
    <col min="5876" max="5876" width="12.875" style="80" customWidth="1"/>
    <col min="5877" max="5880" width="10.375" style="80" customWidth="1"/>
    <col min="5881" max="5881" width="65.25" style="80" customWidth="1"/>
    <col min="5882" max="6129" width="9" style="80"/>
    <col min="6130" max="6130" width="7.125" style="80" customWidth="1"/>
    <col min="6131" max="6131" width="12.75" style="80" customWidth="1"/>
    <col min="6132" max="6132" width="12.875" style="80" customWidth="1"/>
    <col min="6133" max="6136" width="10.375" style="80" customWidth="1"/>
    <col min="6137" max="6137" width="65.25" style="80" customWidth="1"/>
    <col min="6138" max="6385" width="9" style="80"/>
    <col min="6386" max="6386" width="7.125" style="80" customWidth="1"/>
    <col min="6387" max="6387" width="12.75" style="80" customWidth="1"/>
    <col min="6388" max="6388" width="12.875" style="80" customWidth="1"/>
    <col min="6389" max="6392" width="10.375" style="80" customWidth="1"/>
    <col min="6393" max="6393" width="65.25" style="80" customWidth="1"/>
    <col min="6394" max="6641" width="9" style="80"/>
    <col min="6642" max="6642" width="7.125" style="80" customWidth="1"/>
    <col min="6643" max="6643" width="12.75" style="80" customWidth="1"/>
    <col min="6644" max="6644" width="12.875" style="80" customWidth="1"/>
    <col min="6645" max="6648" width="10.375" style="80" customWidth="1"/>
    <col min="6649" max="6649" width="65.25" style="80" customWidth="1"/>
    <col min="6650" max="6897" width="9" style="80"/>
    <col min="6898" max="6898" width="7.125" style="80" customWidth="1"/>
    <col min="6899" max="6899" width="12.75" style="80" customWidth="1"/>
    <col min="6900" max="6900" width="12.875" style="80" customWidth="1"/>
    <col min="6901" max="6904" width="10.375" style="80" customWidth="1"/>
    <col min="6905" max="6905" width="65.25" style="80" customWidth="1"/>
    <col min="6906" max="7153" width="9" style="80"/>
    <col min="7154" max="7154" width="7.125" style="80" customWidth="1"/>
    <col min="7155" max="7155" width="12.75" style="80" customWidth="1"/>
    <col min="7156" max="7156" width="12.875" style="80" customWidth="1"/>
    <col min="7157" max="7160" width="10.375" style="80" customWidth="1"/>
    <col min="7161" max="7161" width="65.25" style="80" customWidth="1"/>
    <col min="7162" max="7409" width="9" style="80"/>
    <col min="7410" max="7410" width="7.125" style="80" customWidth="1"/>
    <col min="7411" max="7411" width="12.75" style="80" customWidth="1"/>
    <col min="7412" max="7412" width="12.875" style="80" customWidth="1"/>
    <col min="7413" max="7416" width="10.375" style="80" customWidth="1"/>
    <col min="7417" max="7417" width="65.25" style="80" customWidth="1"/>
    <col min="7418" max="7665" width="9" style="80"/>
    <col min="7666" max="7666" width="7.125" style="80" customWidth="1"/>
    <col min="7667" max="7667" width="12.75" style="80" customWidth="1"/>
    <col min="7668" max="7668" width="12.875" style="80" customWidth="1"/>
    <col min="7669" max="7672" width="10.375" style="80" customWidth="1"/>
    <col min="7673" max="7673" width="65.25" style="80" customWidth="1"/>
    <col min="7674" max="7921" width="9" style="80"/>
    <col min="7922" max="7922" width="7.125" style="80" customWidth="1"/>
    <col min="7923" max="7923" width="12.75" style="80" customWidth="1"/>
    <col min="7924" max="7924" width="12.875" style="80" customWidth="1"/>
    <col min="7925" max="7928" width="10.375" style="80" customWidth="1"/>
    <col min="7929" max="7929" width="65.25" style="80" customWidth="1"/>
    <col min="7930" max="8177" width="9" style="80"/>
    <col min="8178" max="8178" width="7.125" style="80" customWidth="1"/>
    <col min="8179" max="8179" width="12.75" style="80" customWidth="1"/>
    <col min="8180" max="8180" width="12.875" style="80" customWidth="1"/>
    <col min="8181" max="8184" width="10.375" style="80" customWidth="1"/>
    <col min="8185" max="8185" width="65.25" style="80" customWidth="1"/>
    <col min="8186" max="8433" width="9" style="80"/>
    <col min="8434" max="8434" width="7.125" style="80" customWidth="1"/>
    <col min="8435" max="8435" width="12.75" style="80" customWidth="1"/>
    <col min="8436" max="8436" width="12.875" style="80" customWidth="1"/>
    <col min="8437" max="8440" width="10.375" style="80" customWidth="1"/>
    <col min="8441" max="8441" width="65.25" style="80" customWidth="1"/>
    <col min="8442" max="8689" width="9" style="80"/>
    <col min="8690" max="8690" width="7.125" style="80" customWidth="1"/>
    <col min="8691" max="8691" width="12.75" style="80" customWidth="1"/>
    <col min="8692" max="8692" width="12.875" style="80" customWidth="1"/>
    <col min="8693" max="8696" width="10.375" style="80" customWidth="1"/>
    <col min="8697" max="8697" width="65.25" style="80" customWidth="1"/>
    <col min="8698" max="8945" width="9" style="80"/>
    <col min="8946" max="8946" width="7.125" style="80" customWidth="1"/>
    <col min="8947" max="8947" width="12.75" style="80" customWidth="1"/>
    <col min="8948" max="8948" width="12.875" style="80" customWidth="1"/>
    <col min="8949" max="8952" width="10.375" style="80" customWidth="1"/>
    <col min="8953" max="8953" width="65.25" style="80" customWidth="1"/>
    <col min="8954" max="9201" width="9" style="80"/>
    <col min="9202" max="9202" width="7.125" style="80" customWidth="1"/>
    <col min="9203" max="9203" width="12.75" style="80" customWidth="1"/>
    <col min="9204" max="9204" width="12.875" style="80" customWidth="1"/>
    <col min="9205" max="9208" width="10.375" style="80" customWidth="1"/>
    <col min="9209" max="9209" width="65.25" style="80" customWidth="1"/>
    <col min="9210" max="9457" width="9" style="80"/>
    <col min="9458" max="9458" width="7.125" style="80" customWidth="1"/>
    <col min="9459" max="9459" width="12.75" style="80" customWidth="1"/>
    <col min="9460" max="9460" width="12.875" style="80" customWidth="1"/>
    <col min="9461" max="9464" width="10.375" style="80" customWidth="1"/>
    <col min="9465" max="9465" width="65.25" style="80" customWidth="1"/>
    <col min="9466" max="9713" width="9" style="80"/>
    <col min="9714" max="9714" width="7.125" style="80" customWidth="1"/>
    <col min="9715" max="9715" width="12.75" style="80" customWidth="1"/>
    <col min="9716" max="9716" width="12.875" style="80" customWidth="1"/>
    <col min="9717" max="9720" width="10.375" style="80" customWidth="1"/>
    <col min="9721" max="9721" width="65.25" style="80" customWidth="1"/>
    <col min="9722" max="9969" width="9" style="80"/>
    <col min="9970" max="9970" width="7.125" style="80" customWidth="1"/>
    <col min="9971" max="9971" width="12.75" style="80" customWidth="1"/>
    <col min="9972" max="9972" width="12.875" style="80" customWidth="1"/>
    <col min="9973" max="9976" width="10.375" style="80" customWidth="1"/>
    <col min="9977" max="9977" width="65.25" style="80" customWidth="1"/>
    <col min="9978" max="10225" width="9" style="80"/>
    <col min="10226" max="10226" width="7.125" style="80" customWidth="1"/>
    <col min="10227" max="10227" width="12.75" style="80" customWidth="1"/>
    <col min="10228" max="10228" width="12.875" style="80" customWidth="1"/>
    <col min="10229" max="10232" width="10.375" style="80" customWidth="1"/>
    <col min="10233" max="10233" width="65.25" style="80" customWidth="1"/>
    <col min="10234" max="10481" width="9" style="80"/>
    <col min="10482" max="10482" width="7.125" style="80" customWidth="1"/>
    <col min="10483" max="10483" width="12.75" style="80" customWidth="1"/>
    <col min="10484" max="10484" width="12.875" style="80" customWidth="1"/>
    <col min="10485" max="10488" width="10.375" style="80" customWidth="1"/>
    <col min="10489" max="10489" width="65.25" style="80" customWidth="1"/>
    <col min="10490" max="10737" width="9" style="80"/>
    <col min="10738" max="10738" width="7.125" style="80" customWidth="1"/>
    <col min="10739" max="10739" width="12.75" style="80" customWidth="1"/>
    <col min="10740" max="10740" width="12.875" style="80" customWidth="1"/>
    <col min="10741" max="10744" width="10.375" style="80" customWidth="1"/>
    <col min="10745" max="10745" width="65.25" style="80" customWidth="1"/>
    <col min="10746" max="10993" width="9" style="80"/>
    <col min="10994" max="10994" width="7.125" style="80" customWidth="1"/>
    <col min="10995" max="10995" width="12.75" style="80" customWidth="1"/>
    <col min="10996" max="10996" width="12.875" style="80" customWidth="1"/>
    <col min="10997" max="11000" width="10.375" style="80" customWidth="1"/>
    <col min="11001" max="11001" width="65.25" style="80" customWidth="1"/>
    <col min="11002" max="11249" width="9" style="80"/>
    <col min="11250" max="11250" width="7.125" style="80" customWidth="1"/>
    <col min="11251" max="11251" width="12.75" style="80" customWidth="1"/>
    <col min="11252" max="11252" width="12.875" style="80" customWidth="1"/>
    <col min="11253" max="11256" width="10.375" style="80" customWidth="1"/>
    <col min="11257" max="11257" width="65.25" style="80" customWidth="1"/>
    <col min="11258" max="11505" width="9" style="80"/>
    <col min="11506" max="11506" width="7.125" style="80" customWidth="1"/>
    <col min="11507" max="11507" width="12.75" style="80" customWidth="1"/>
    <col min="11508" max="11508" width="12.875" style="80" customWidth="1"/>
    <col min="11509" max="11512" width="10.375" style="80" customWidth="1"/>
    <col min="11513" max="11513" width="65.25" style="80" customWidth="1"/>
    <col min="11514" max="11761" width="9" style="80"/>
    <col min="11762" max="11762" width="7.125" style="80" customWidth="1"/>
    <col min="11763" max="11763" width="12.75" style="80" customWidth="1"/>
    <col min="11764" max="11764" width="12.875" style="80" customWidth="1"/>
    <col min="11765" max="11768" width="10.375" style="80" customWidth="1"/>
    <col min="11769" max="11769" width="65.25" style="80" customWidth="1"/>
    <col min="11770" max="12017" width="9" style="80"/>
    <col min="12018" max="12018" width="7.125" style="80" customWidth="1"/>
    <col min="12019" max="12019" width="12.75" style="80" customWidth="1"/>
    <col min="12020" max="12020" width="12.875" style="80" customWidth="1"/>
    <col min="12021" max="12024" width="10.375" style="80" customWidth="1"/>
    <col min="12025" max="12025" width="65.25" style="80" customWidth="1"/>
    <col min="12026" max="12273" width="9" style="80"/>
    <col min="12274" max="12274" width="7.125" style="80" customWidth="1"/>
    <col min="12275" max="12275" width="12.75" style="80" customWidth="1"/>
    <col min="12276" max="12276" width="12.875" style="80" customWidth="1"/>
    <col min="12277" max="12280" width="10.375" style="80" customWidth="1"/>
    <col min="12281" max="12281" width="65.25" style="80" customWidth="1"/>
    <col min="12282" max="12529" width="9" style="80"/>
    <col min="12530" max="12530" width="7.125" style="80" customWidth="1"/>
    <col min="12531" max="12531" width="12.75" style="80" customWidth="1"/>
    <col min="12532" max="12532" width="12.875" style="80" customWidth="1"/>
    <col min="12533" max="12536" width="10.375" style="80" customWidth="1"/>
    <col min="12537" max="12537" width="65.25" style="80" customWidth="1"/>
    <col min="12538" max="12785" width="9" style="80"/>
    <col min="12786" max="12786" width="7.125" style="80" customWidth="1"/>
    <col min="12787" max="12787" width="12.75" style="80" customWidth="1"/>
    <col min="12788" max="12788" width="12.875" style="80" customWidth="1"/>
    <col min="12789" max="12792" width="10.375" style="80" customWidth="1"/>
    <col min="12793" max="12793" width="65.25" style="80" customWidth="1"/>
    <col min="12794" max="13041" width="9" style="80"/>
    <col min="13042" max="13042" width="7.125" style="80" customWidth="1"/>
    <col min="13043" max="13043" width="12.75" style="80" customWidth="1"/>
    <col min="13044" max="13044" width="12.875" style="80" customWidth="1"/>
    <col min="13045" max="13048" width="10.375" style="80" customWidth="1"/>
    <col min="13049" max="13049" width="65.25" style="80" customWidth="1"/>
    <col min="13050" max="13297" width="9" style="80"/>
    <col min="13298" max="13298" width="7.125" style="80" customWidth="1"/>
    <col min="13299" max="13299" width="12.75" style="80" customWidth="1"/>
    <col min="13300" max="13300" width="12.875" style="80" customWidth="1"/>
    <col min="13301" max="13304" width="10.375" style="80" customWidth="1"/>
    <col min="13305" max="13305" width="65.25" style="80" customWidth="1"/>
    <col min="13306" max="13553" width="9" style="80"/>
    <col min="13554" max="13554" width="7.125" style="80" customWidth="1"/>
    <col min="13555" max="13555" width="12.75" style="80" customWidth="1"/>
    <col min="13556" max="13556" width="12.875" style="80" customWidth="1"/>
    <col min="13557" max="13560" width="10.375" style="80" customWidth="1"/>
    <col min="13561" max="13561" width="65.25" style="80" customWidth="1"/>
    <col min="13562" max="13809" width="9" style="80"/>
    <col min="13810" max="13810" width="7.125" style="80" customWidth="1"/>
    <col min="13811" max="13811" width="12.75" style="80" customWidth="1"/>
    <col min="13812" max="13812" width="12.875" style="80" customWidth="1"/>
    <col min="13813" max="13816" width="10.375" style="80" customWidth="1"/>
    <col min="13817" max="13817" width="65.25" style="80" customWidth="1"/>
    <col min="13818" max="14065" width="9" style="80"/>
    <col min="14066" max="14066" width="7.125" style="80" customWidth="1"/>
    <col min="14067" max="14067" width="12.75" style="80" customWidth="1"/>
    <col min="14068" max="14068" width="12.875" style="80" customWidth="1"/>
    <col min="14069" max="14072" width="10.375" style="80" customWidth="1"/>
    <col min="14073" max="14073" width="65.25" style="80" customWidth="1"/>
    <col min="14074" max="14321" width="9" style="80"/>
    <col min="14322" max="14322" width="7.125" style="80" customWidth="1"/>
    <col min="14323" max="14323" width="12.75" style="80" customWidth="1"/>
    <col min="14324" max="14324" width="12.875" style="80" customWidth="1"/>
    <col min="14325" max="14328" width="10.375" style="80" customWidth="1"/>
    <col min="14329" max="14329" width="65.25" style="80" customWidth="1"/>
    <col min="14330" max="14577" width="9" style="80"/>
    <col min="14578" max="14578" width="7.125" style="80" customWidth="1"/>
    <col min="14579" max="14579" width="12.75" style="80" customWidth="1"/>
    <col min="14580" max="14580" width="12.875" style="80" customWidth="1"/>
    <col min="14581" max="14584" width="10.375" style="80" customWidth="1"/>
    <col min="14585" max="14585" width="65.25" style="80" customWidth="1"/>
    <col min="14586" max="14833" width="9" style="80"/>
    <col min="14834" max="14834" width="7.125" style="80" customWidth="1"/>
    <col min="14835" max="14835" width="12.75" style="80" customWidth="1"/>
    <col min="14836" max="14836" width="12.875" style="80" customWidth="1"/>
    <col min="14837" max="14840" width="10.375" style="80" customWidth="1"/>
    <col min="14841" max="14841" width="65.25" style="80" customWidth="1"/>
    <col min="14842" max="15089" width="9" style="80"/>
    <col min="15090" max="15090" width="7.125" style="80" customWidth="1"/>
    <col min="15091" max="15091" width="12.75" style="80" customWidth="1"/>
    <col min="15092" max="15092" width="12.875" style="80" customWidth="1"/>
    <col min="15093" max="15096" width="10.375" style="80" customWidth="1"/>
    <col min="15097" max="15097" width="65.25" style="80" customWidth="1"/>
    <col min="15098" max="15345" width="9" style="80"/>
    <col min="15346" max="15346" width="7.125" style="80" customWidth="1"/>
    <col min="15347" max="15347" width="12.75" style="80" customWidth="1"/>
    <col min="15348" max="15348" width="12.875" style="80" customWidth="1"/>
    <col min="15349" max="15352" width="10.375" style="80" customWidth="1"/>
    <col min="15353" max="15353" width="65.25" style="80" customWidth="1"/>
    <col min="15354" max="15601" width="9" style="80"/>
    <col min="15602" max="15602" width="7.125" style="80" customWidth="1"/>
    <col min="15603" max="15603" width="12.75" style="80" customWidth="1"/>
    <col min="15604" max="15604" width="12.875" style="80" customWidth="1"/>
    <col min="15605" max="15608" width="10.375" style="80" customWidth="1"/>
    <col min="15609" max="15609" width="65.25" style="80" customWidth="1"/>
    <col min="15610" max="15857" width="9" style="80"/>
    <col min="15858" max="15858" width="7.125" style="80" customWidth="1"/>
    <col min="15859" max="15859" width="12.75" style="80" customWidth="1"/>
    <col min="15860" max="15860" width="12.875" style="80" customWidth="1"/>
    <col min="15861" max="15864" width="10.375" style="80" customWidth="1"/>
    <col min="15865" max="15865" width="65.25" style="80" customWidth="1"/>
    <col min="15866" max="16113" width="9" style="80"/>
    <col min="16114" max="16114" width="7.125" style="80" customWidth="1"/>
    <col min="16115" max="16115" width="12.75" style="80" customWidth="1"/>
    <col min="16116" max="16116" width="12.875" style="80" customWidth="1"/>
    <col min="16117" max="16120" width="10.375" style="80" customWidth="1"/>
    <col min="16121" max="16121" width="65.25" style="80" customWidth="1"/>
    <col min="16122" max="16384" width="9" style="80"/>
  </cols>
  <sheetData>
    <row r="1" spans="1:8" ht="21" x14ac:dyDescent="0.35">
      <c r="A1" s="312" t="s">
        <v>1422</v>
      </c>
      <c r="B1" s="312"/>
      <c r="C1" s="312"/>
      <c r="D1" s="312"/>
      <c r="E1" s="312"/>
      <c r="F1" s="312"/>
      <c r="G1" s="312"/>
      <c r="H1" s="312"/>
    </row>
    <row r="2" spans="1:8" ht="21" x14ac:dyDescent="0.35">
      <c r="A2" s="313" t="s">
        <v>2338</v>
      </c>
      <c r="B2" s="313"/>
      <c r="C2" s="313"/>
      <c r="D2" s="313"/>
      <c r="E2" s="313"/>
      <c r="F2" s="313"/>
      <c r="G2" s="313"/>
      <c r="H2" s="313"/>
    </row>
    <row r="3" spans="1:8" s="81" customFormat="1" ht="42" x14ac:dyDescent="0.25">
      <c r="A3" s="314" t="s">
        <v>63</v>
      </c>
      <c r="B3" s="314" t="s">
        <v>1423</v>
      </c>
      <c r="C3" s="211" t="s">
        <v>1424</v>
      </c>
      <c r="D3" s="212" t="s">
        <v>1425</v>
      </c>
      <c r="E3" s="316" t="s">
        <v>64</v>
      </c>
      <c r="F3" s="213" t="s">
        <v>65</v>
      </c>
      <c r="G3" s="318" t="s">
        <v>64</v>
      </c>
      <c r="H3" s="314" t="s">
        <v>1426</v>
      </c>
    </row>
    <row r="4" spans="1:8" s="81" customFormat="1" ht="21" x14ac:dyDescent="0.25">
      <c r="A4" s="315"/>
      <c r="B4" s="315"/>
      <c r="C4" s="211" t="s">
        <v>1427</v>
      </c>
      <c r="D4" s="214" t="s">
        <v>1427</v>
      </c>
      <c r="E4" s="317"/>
      <c r="F4" s="213" t="s">
        <v>1427</v>
      </c>
      <c r="G4" s="319"/>
      <c r="H4" s="315"/>
    </row>
    <row r="5" spans="1:8" s="243" customFormat="1" ht="21" x14ac:dyDescent="0.2">
      <c r="A5" s="237">
        <v>1</v>
      </c>
      <c r="B5" s="238" t="s">
        <v>57</v>
      </c>
      <c r="C5" s="239">
        <v>61</v>
      </c>
      <c r="D5" s="212">
        <f>C5-F5</f>
        <v>61</v>
      </c>
      <c r="E5" s="240">
        <f t="shared" ref="E5:E12" si="0">D5/C5*100</f>
        <v>100</v>
      </c>
      <c r="F5" s="213">
        <v>0</v>
      </c>
      <c r="G5" s="241">
        <f t="shared" ref="G5:G11" si="1">F5/C5*100</f>
        <v>0</v>
      </c>
      <c r="H5" s="242"/>
    </row>
    <row r="6" spans="1:8" s="243" customFormat="1" ht="21" x14ac:dyDescent="0.2">
      <c r="A6" s="237">
        <v>2</v>
      </c>
      <c r="B6" s="238" t="s">
        <v>61</v>
      </c>
      <c r="C6" s="239">
        <v>83</v>
      </c>
      <c r="D6" s="212">
        <f t="shared" ref="D6:D11" si="2">C6-F6</f>
        <v>83</v>
      </c>
      <c r="E6" s="240">
        <f t="shared" si="0"/>
        <v>100</v>
      </c>
      <c r="F6" s="213">
        <v>0</v>
      </c>
      <c r="G6" s="241">
        <f t="shared" si="1"/>
        <v>0</v>
      </c>
      <c r="H6" s="242"/>
    </row>
    <row r="7" spans="1:8" ht="21" x14ac:dyDescent="0.35">
      <c r="A7" s="172">
        <v>3</v>
      </c>
      <c r="B7" s="144" t="s">
        <v>62</v>
      </c>
      <c r="C7" s="215">
        <v>210</v>
      </c>
      <c r="D7" s="212">
        <f t="shared" si="2"/>
        <v>210</v>
      </c>
      <c r="E7" s="216">
        <f t="shared" si="0"/>
        <v>100</v>
      </c>
      <c r="F7" s="217">
        <v>0</v>
      </c>
      <c r="G7" s="218">
        <f t="shared" si="1"/>
        <v>0</v>
      </c>
      <c r="H7" s="219" t="s">
        <v>1431</v>
      </c>
    </row>
    <row r="8" spans="1:8" ht="21" x14ac:dyDescent="0.35">
      <c r="A8" s="172">
        <v>4</v>
      </c>
      <c r="B8" s="144" t="s">
        <v>58</v>
      </c>
      <c r="C8" s="215">
        <v>127</v>
      </c>
      <c r="D8" s="212">
        <f t="shared" si="2"/>
        <v>127</v>
      </c>
      <c r="E8" s="216">
        <f t="shared" si="0"/>
        <v>100</v>
      </c>
      <c r="F8" s="217">
        <v>0</v>
      </c>
      <c r="G8" s="218">
        <f t="shared" si="1"/>
        <v>0</v>
      </c>
      <c r="H8" s="144"/>
    </row>
    <row r="9" spans="1:8" ht="21" x14ac:dyDescent="0.35">
      <c r="A9" s="172">
        <v>5</v>
      </c>
      <c r="B9" s="144" t="s">
        <v>60</v>
      </c>
      <c r="C9" s="215">
        <v>74</v>
      </c>
      <c r="D9" s="212">
        <f t="shared" si="2"/>
        <v>74</v>
      </c>
      <c r="E9" s="216">
        <f t="shared" si="0"/>
        <v>100</v>
      </c>
      <c r="F9" s="217">
        <v>0</v>
      </c>
      <c r="G9" s="218">
        <f t="shared" si="1"/>
        <v>0</v>
      </c>
      <c r="H9" s="144"/>
    </row>
    <row r="10" spans="1:8" ht="21" x14ac:dyDescent="0.35">
      <c r="A10" s="172">
        <v>6</v>
      </c>
      <c r="B10" s="144" t="s">
        <v>59</v>
      </c>
      <c r="C10" s="215">
        <v>168</v>
      </c>
      <c r="D10" s="212">
        <f t="shared" si="2"/>
        <v>168</v>
      </c>
      <c r="E10" s="216">
        <f t="shared" si="0"/>
        <v>100</v>
      </c>
      <c r="F10" s="217">
        <v>0</v>
      </c>
      <c r="G10" s="218">
        <f t="shared" si="1"/>
        <v>0</v>
      </c>
      <c r="H10" s="144"/>
    </row>
    <row r="11" spans="1:8" ht="21" x14ac:dyDescent="0.35">
      <c r="A11" s="172">
        <v>7</v>
      </c>
      <c r="B11" s="144" t="s">
        <v>56</v>
      </c>
      <c r="C11" s="215">
        <v>151</v>
      </c>
      <c r="D11" s="212">
        <f t="shared" si="2"/>
        <v>151</v>
      </c>
      <c r="E11" s="216">
        <f t="shared" si="0"/>
        <v>100</v>
      </c>
      <c r="F11" s="217">
        <v>0</v>
      </c>
      <c r="G11" s="220">
        <f t="shared" si="1"/>
        <v>0</v>
      </c>
      <c r="H11" s="219"/>
    </row>
    <row r="12" spans="1:8" ht="21.75" thickBot="1" x14ac:dyDescent="0.4">
      <c r="A12" s="307" t="s">
        <v>1428</v>
      </c>
      <c r="B12" s="308"/>
      <c r="C12" s="221">
        <f>SUM(C5:C11)</f>
        <v>874</v>
      </c>
      <c r="D12" s="222">
        <f>SUM(D5:D11)</f>
        <v>874</v>
      </c>
      <c r="E12" s="223">
        <f t="shared" si="0"/>
        <v>100</v>
      </c>
      <c r="F12" s="224">
        <f>SUM(F5:F11)</f>
        <v>0</v>
      </c>
      <c r="G12" s="225">
        <f>F12/C12*100</f>
        <v>0</v>
      </c>
      <c r="H12" s="226"/>
    </row>
    <row r="13" spans="1:8" ht="21.75" thickTop="1" x14ac:dyDescent="0.35">
      <c r="A13" s="96"/>
      <c r="B13" s="227" t="s">
        <v>1423</v>
      </c>
      <c r="C13" s="102" t="s">
        <v>1429</v>
      </c>
      <c r="D13" s="102" t="s">
        <v>1430</v>
      </c>
      <c r="E13" s="96"/>
      <c r="F13" s="96"/>
      <c r="G13" s="96"/>
      <c r="H13" s="96"/>
    </row>
    <row r="14" spans="1:8" x14ac:dyDescent="0.25">
      <c r="B14" s="82" t="s">
        <v>57</v>
      </c>
      <c r="C14" s="85">
        <f t="shared" ref="C14:C21" si="3">E5</f>
        <v>100</v>
      </c>
      <c r="D14" s="86">
        <f t="shared" ref="D14:D21" si="4">G5</f>
        <v>0</v>
      </c>
    </row>
    <row r="15" spans="1:8" x14ac:dyDescent="0.25">
      <c r="B15" s="82" t="s">
        <v>61</v>
      </c>
      <c r="C15" s="85">
        <f t="shared" si="3"/>
        <v>100</v>
      </c>
      <c r="D15" s="86">
        <f t="shared" si="4"/>
        <v>0</v>
      </c>
    </row>
    <row r="16" spans="1:8" x14ac:dyDescent="0.25">
      <c r="B16" s="82" t="s">
        <v>62</v>
      </c>
      <c r="C16" s="85">
        <f t="shared" si="3"/>
        <v>100</v>
      </c>
      <c r="D16" s="86">
        <f t="shared" si="4"/>
        <v>0</v>
      </c>
    </row>
    <row r="17" spans="2:4" x14ac:dyDescent="0.25">
      <c r="B17" s="82" t="s">
        <v>58</v>
      </c>
      <c r="C17" s="85">
        <f t="shared" si="3"/>
        <v>100</v>
      </c>
      <c r="D17" s="86">
        <f t="shared" si="4"/>
        <v>0</v>
      </c>
    </row>
    <row r="18" spans="2:4" x14ac:dyDescent="0.25">
      <c r="B18" s="82" t="s">
        <v>60</v>
      </c>
      <c r="C18" s="85">
        <f t="shared" si="3"/>
        <v>100</v>
      </c>
      <c r="D18" s="86">
        <f t="shared" si="4"/>
        <v>0</v>
      </c>
    </row>
    <row r="19" spans="2:4" x14ac:dyDescent="0.25">
      <c r="B19" s="82" t="s">
        <v>59</v>
      </c>
      <c r="C19" s="85">
        <f t="shared" si="3"/>
        <v>100</v>
      </c>
      <c r="D19" s="86">
        <f t="shared" si="4"/>
        <v>0</v>
      </c>
    </row>
    <row r="20" spans="2:4" x14ac:dyDescent="0.25">
      <c r="B20" s="82" t="s">
        <v>56</v>
      </c>
      <c r="C20" s="85">
        <f t="shared" si="3"/>
        <v>100</v>
      </c>
      <c r="D20" s="86">
        <f t="shared" si="4"/>
        <v>0</v>
      </c>
    </row>
    <row r="21" spans="2:4" x14ac:dyDescent="0.25">
      <c r="B21" s="83" t="s">
        <v>1428</v>
      </c>
      <c r="C21" s="85">
        <f t="shared" si="3"/>
        <v>100</v>
      </c>
      <c r="D21" s="86">
        <f t="shared" si="4"/>
        <v>0</v>
      </c>
    </row>
    <row r="22" spans="2:4" x14ac:dyDescent="0.25">
      <c r="C22" s="84"/>
    </row>
    <row r="33" spans="1:4" x14ac:dyDescent="0.25">
      <c r="A33" s="87"/>
    </row>
    <row r="34" spans="1:4" x14ac:dyDescent="0.25">
      <c r="A34" s="87"/>
    </row>
    <row r="35" spans="1:4" x14ac:dyDescent="0.25">
      <c r="B35" s="88"/>
      <c r="C35" s="309"/>
      <c r="D35" s="309"/>
    </row>
    <row r="36" spans="1:4" x14ac:dyDescent="0.25">
      <c r="B36" s="87"/>
      <c r="C36" s="310"/>
      <c r="D36" s="310"/>
    </row>
    <row r="37" spans="1:4" x14ac:dyDescent="0.25">
      <c r="B37" s="87"/>
      <c r="C37" s="311"/>
      <c r="D37" s="311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A13" zoomScale="82" zoomScaleNormal="82" workbookViewId="0">
      <selection activeCell="H7" sqref="H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20" t="s">
        <v>66</v>
      </c>
      <c r="N1" s="320"/>
    </row>
    <row r="2" spans="1:14" x14ac:dyDescent="0.3">
      <c r="A2" s="321" t="s">
        <v>67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x14ac:dyDescent="0.3">
      <c r="A3" s="321" t="s">
        <v>2338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x14ac:dyDescent="0.3">
      <c r="A4" s="322" t="s">
        <v>68</v>
      </c>
      <c r="B4" s="322"/>
      <c r="C4" s="323" t="s">
        <v>69</v>
      </c>
      <c r="D4" s="323"/>
      <c r="E4" s="322" t="s">
        <v>70</v>
      </c>
      <c r="F4" s="322"/>
      <c r="G4" s="324" t="s">
        <v>71</v>
      </c>
      <c r="H4" s="324"/>
      <c r="I4" s="324" t="s">
        <v>72</v>
      </c>
      <c r="J4" s="324"/>
      <c r="K4" s="324" t="s">
        <v>73</v>
      </c>
      <c r="L4" s="324"/>
      <c r="M4" s="324" t="s">
        <v>74</v>
      </c>
      <c r="N4" s="324"/>
    </row>
    <row r="5" spans="1:14" x14ac:dyDescent="0.3">
      <c r="A5" s="89" t="s">
        <v>75</v>
      </c>
      <c r="B5" s="5" t="s">
        <v>76</v>
      </c>
      <c r="C5" s="89" t="s">
        <v>75</v>
      </c>
      <c r="D5" s="5" t="s">
        <v>76</v>
      </c>
      <c r="E5" s="89" t="s">
        <v>75</v>
      </c>
      <c r="F5" s="5" t="s">
        <v>76</v>
      </c>
      <c r="G5" s="89" t="s">
        <v>75</v>
      </c>
      <c r="H5" s="5" t="s">
        <v>76</v>
      </c>
      <c r="I5" s="89" t="s">
        <v>75</v>
      </c>
      <c r="J5" s="5" t="s">
        <v>76</v>
      </c>
      <c r="K5" s="89" t="s">
        <v>75</v>
      </c>
      <c r="L5" s="5" t="s">
        <v>76</v>
      </c>
      <c r="M5" s="89" t="s">
        <v>75</v>
      </c>
      <c r="N5" s="5" t="s">
        <v>76</v>
      </c>
    </row>
    <row r="6" spans="1:14" s="2" customFormat="1" x14ac:dyDescent="0.3">
      <c r="A6" s="3" t="s">
        <v>56</v>
      </c>
      <c r="B6" s="61">
        <v>50</v>
      </c>
      <c r="C6" s="12" t="s">
        <v>57</v>
      </c>
      <c r="D6" s="61">
        <v>40</v>
      </c>
      <c r="E6" s="3" t="s">
        <v>58</v>
      </c>
      <c r="F6" s="61">
        <v>50</v>
      </c>
      <c r="G6" s="3" t="s">
        <v>59</v>
      </c>
      <c r="H6" s="61">
        <v>50</v>
      </c>
      <c r="I6" s="12" t="s">
        <v>60</v>
      </c>
      <c r="J6" s="61">
        <v>50</v>
      </c>
      <c r="K6" s="36" t="s">
        <v>61</v>
      </c>
      <c r="L6" s="61">
        <v>50</v>
      </c>
      <c r="M6" s="3" t="s">
        <v>62</v>
      </c>
      <c r="N6" s="61">
        <v>50</v>
      </c>
    </row>
    <row r="7" spans="1:14" s="2" customFormat="1" x14ac:dyDescent="0.3">
      <c r="A7" s="3" t="s">
        <v>77</v>
      </c>
      <c r="B7" s="61">
        <v>50</v>
      </c>
      <c r="C7" s="12" t="s">
        <v>78</v>
      </c>
      <c r="D7" s="61">
        <v>50</v>
      </c>
      <c r="E7" s="3" t="s">
        <v>79</v>
      </c>
      <c r="F7" s="61">
        <v>50</v>
      </c>
      <c r="G7" s="3" t="s">
        <v>80</v>
      </c>
      <c r="H7" s="61">
        <v>50</v>
      </c>
      <c r="I7" s="12" t="s">
        <v>81</v>
      </c>
      <c r="J7" s="61">
        <v>50</v>
      </c>
      <c r="K7" s="36" t="s">
        <v>82</v>
      </c>
      <c r="L7" s="61">
        <v>50</v>
      </c>
      <c r="M7" s="3" t="s">
        <v>83</v>
      </c>
      <c r="N7" s="61">
        <v>50</v>
      </c>
    </row>
    <row r="8" spans="1:14" s="2" customFormat="1" x14ac:dyDescent="0.3">
      <c r="A8" s="3" t="s">
        <v>84</v>
      </c>
      <c r="B8" s="61">
        <v>40</v>
      </c>
      <c r="C8" s="12" t="s">
        <v>85</v>
      </c>
      <c r="D8" s="61">
        <v>50</v>
      </c>
      <c r="E8" s="3" t="s">
        <v>86</v>
      </c>
      <c r="F8" s="61">
        <v>50</v>
      </c>
      <c r="G8" s="3" t="s">
        <v>87</v>
      </c>
      <c r="H8" s="61">
        <v>50</v>
      </c>
      <c r="I8" s="12" t="s">
        <v>88</v>
      </c>
      <c r="J8" s="61">
        <v>50</v>
      </c>
      <c r="K8" s="36" t="s">
        <v>89</v>
      </c>
      <c r="L8" s="61">
        <v>50</v>
      </c>
      <c r="M8" s="3" t="s">
        <v>90</v>
      </c>
      <c r="N8" s="61">
        <v>50</v>
      </c>
    </row>
    <row r="9" spans="1:14" s="2" customFormat="1" x14ac:dyDescent="0.3">
      <c r="A9" s="3" t="s">
        <v>91</v>
      </c>
      <c r="B9" s="61">
        <v>50</v>
      </c>
      <c r="C9" s="12" t="s">
        <v>92</v>
      </c>
      <c r="D9" s="62">
        <v>30</v>
      </c>
      <c r="E9" s="3" t="s">
        <v>93</v>
      </c>
      <c r="F9" s="61">
        <v>50</v>
      </c>
      <c r="G9" s="3" t="s">
        <v>94</v>
      </c>
      <c r="H9" s="61">
        <v>50</v>
      </c>
      <c r="I9" s="12" t="s">
        <v>95</v>
      </c>
      <c r="J9" s="61">
        <v>50</v>
      </c>
      <c r="K9" s="36" t="s">
        <v>96</v>
      </c>
      <c r="L9" s="61">
        <v>50</v>
      </c>
      <c r="M9" s="3" t="s">
        <v>97</v>
      </c>
      <c r="N9" s="61">
        <v>50</v>
      </c>
    </row>
    <row r="10" spans="1:14" s="2" customFormat="1" x14ac:dyDescent="0.3">
      <c r="A10" s="3" t="s">
        <v>98</v>
      </c>
      <c r="B10" s="61">
        <v>50</v>
      </c>
      <c r="C10" s="12" t="s">
        <v>99</v>
      </c>
      <c r="D10" s="61">
        <v>50</v>
      </c>
      <c r="E10" s="3" t="s">
        <v>100</v>
      </c>
      <c r="F10" s="61">
        <v>50</v>
      </c>
      <c r="G10" s="3" t="s">
        <v>101</v>
      </c>
      <c r="H10" s="61">
        <v>50</v>
      </c>
      <c r="I10" s="12" t="s">
        <v>102</v>
      </c>
      <c r="J10" s="61">
        <v>50</v>
      </c>
      <c r="K10" s="36" t="s">
        <v>103</v>
      </c>
      <c r="L10" s="61">
        <v>50</v>
      </c>
      <c r="M10" s="6" t="s">
        <v>104</v>
      </c>
      <c r="N10" s="250"/>
    </row>
    <row r="11" spans="1:14" s="2" customFormat="1" x14ac:dyDescent="0.3">
      <c r="A11" s="3" t="s">
        <v>105</v>
      </c>
      <c r="B11" s="61">
        <v>50</v>
      </c>
      <c r="C11" s="12" t="s">
        <v>106</v>
      </c>
      <c r="D11" s="61">
        <v>50</v>
      </c>
      <c r="E11" s="3" t="s">
        <v>107</v>
      </c>
      <c r="F11" s="61">
        <v>50</v>
      </c>
      <c r="G11" s="3" t="s">
        <v>108</v>
      </c>
      <c r="H11" s="61">
        <v>50</v>
      </c>
      <c r="I11" s="12" t="s">
        <v>109</v>
      </c>
      <c r="J11" s="61">
        <v>50</v>
      </c>
      <c r="K11" s="36" t="s">
        <v>110</v>
      </c>
      <c r="L11" s="61">
        <v>50</v>
      </c>
      <c r="M11" s="3" t="s">
        <v>111</v>
      </c>
      <c r="N11" s="61">
        <v>50</v>
      </c>
    </row>
    <row r="12" spans="1:14" s="2" customFormat="1" ht="19.5" thickBot="1" x14ac:dyDescent="0.35">
      <c r="A12" s="3" t="s">
        <v>112</v>
      </c>
      <c r="B12" s="61">
        <v>50</v>
      </c>
      <c r="C12" s="12" t="s">
        <v>113</v>
      </c>
      <c r="D12" s="61">
        <v>50</v>
      </c>
      <c r="E12" s="3" t="s">
        <v>114</v>
      </c>
      <c r="F12" s="61">
        <v>50</v>
      </c>
      <c r="G12" s="3" t="s">
        <v>115</v>
      </c>
      <c r="H12" s="61">
        <v>50</v>
      </c>
      <c r="I12" s="63" t="s">
        <v>116</v>
      </c>
      <c r="J12" s="61">
        <v>50</v>
      </c>
      <c r="K12" s="7" t="s">
        <v>117</v>
      </c>
      <c r="L12" s="8">
        <f>AVERAGE(L6:L11)</f>
        <v>50</v>
      </c>
      <c r="M12" s="3" t="s">
        <v>118</v>
      </c>
      <c r="N12" s="61">
        <v>50</v>
      </c>
    </row>
    <row r="13" spans="1:14" s="2" customFormat="1" ht="19.5" thickTop="1" x14ac:dyDescent="0.3">
      <c r="A13" s="3" t="s">
        <v>119</v>
      </c>
      <c r="B13" s="61">
        <v>50</v>
      </c>
      <c r="C13" s="12" t="s">
        <v>120</v>
      </c>
      <c r="D13" s="61">
        <v>50</v>
      </c>
      <c r="E13" s="3" t="s">
        <v>121</v>
      </c>
      <c r="F13" s="61">
        <v>50</v>
      </c>
      <c r="G13" s="3" t="s">
        <v>122</v>
      </c>
      <c r="H13" s="61">
        <v>50</v>
      </c>
      <c r="I13" s="12" t="s">
        <v>123</v>
      </c>
      <c r="J13" s="61">
        <v>50</v>
      </c>
      <c r="K13" s="9"/>
      <c r="L13" s="9"/>
      <c r="M13" s="3" t="s">
        <v>124</v>
      </c>
      <c r="N13" s="61">
        <v>50</v>
      </c>
    </row>
    <row r="14" spans="1:14" s="2" customFormat="1" ht="19.5" thickBot="1" x14ac:dyDescent="0.35">
      <c r="A14" s="3" t="s">
        <v>125</v>
      </c>
      <c r="B14" s="61">
        <v>50</v>
      </c>
      <c r="C14" s="7" t="s">
        <v>117</v>
      </c>
      <c r="D14" s="11">
        <f>AVERAGE(D6:D13)</f>
        <v>46.25</v>
      </c>
      <c r="E14" s="12" t="s">
        <v>126</v>
      </c>
      <c r="F14" s="61">
        <v>50</v>
      </c>
      <c r="G14" s="3" t="s">
        <v>127</v>
      </c>
      <c r="H14" s="61">
        <v>50</v>
      </c>
      <c r="I14" s="12" t="s">
        <v>128</v>
      </c>
      <c r="J14" s="61">
        <v>50</v>
      </c>
      <c r="K14" s="9"/>
      <c r="L14" s="9"/>
      <c r="M14" s="3" t="s">
        <v>129</v>
      </c>
      <c r="N14" s="61">
        <v>50</v>
      </c>
    </row>
    <row r="15" spans="1:14" s="2" customFormat="1" ht="20.25" thickTop="1" thickBot="1" x14ac:dyDescent="0.35">
      <c r="A15" s="3" t="s">
        <v>130</v>
      </c>
      <c r="B15" s="61">
        <v>50</v>
      </c>
      <c r="C15" s="9"/>
      <c r="D15" s="9"/>
      <c r="E15" s="3" t="s">
        <v>131</v>
      </c>
      <c r="F15" s="61">
        <v>50</v>
      </c>
      <c r="G15" s="3" t="s">
        <v>132</v>
      </c>
      <c r="H15" s="61">
        <v>50</v>
      </c>
      <c r="I15" s="7" t="s">
        <v>117</v>
      </c>
      <c r="J15" s="11">
        <f>AVERAGE(J6:J14)</f>
        <v>50</v>
      </c>
      <c r="K15" s="9"/>
      <c r="L15" s="9"/>
      <c r="M15" s="3" t="s">
        <v>133</v>
      </c>
      <c r="N15" s="61">
        <v>50</v>
      </c>
    </row>
    <row r="16" spans="1:14" s="2" customFormat="1" ht="19.5" thickTop="1" x14ac:dyDescent="0.3">
      <c r="A16" s="3" t="s">
        <v>134</v>
      </c>
      <c r="B16" s="61">
        <v>50</v>
      </c>
      <c r="C16" s="9"/>
      <c r="D16" s="9"/>
      <c r="E16" s="3" t="s">
        <v>135</v>
      </c>
      <c r="F16" s="61">
        <v>50</v>
      </c>
      <c r="G16" s="3" t="s">
        <v>136</v>
      </c>
      <c r="H16" s="61">
        <v>50</v>
      </c>
      <c r="I16" s="9"/>
      <c r="J16" s="9"/>
      <c r="K16" s="9"/>
      <c r="L16" s="9"/>
      <c r="M16" s="3" t="s">
        <v>137</v>
      </c>
      <c r="N16" s="61">
        <v>50</v>
      </c>
    </row>
    <row r="17" spans="1:14" s="2" customFormat="1" x14ac:dyDescent="0.3">
      <c r="A17" s="43" t="s">
        <v>138</v>
      </c>
      <c r="B17" s="61">
        <v>50</v>
      </c>
      <c r="C17" s="9"/>
      <c r="D17" s="9"/>
      <c r="E17" s="3" t="s">
        <v>139</v>
      </c>
      <c r="F17" s="61">
        <v>50</v>
      </c>
      <c r="G17" s="3" t="s">
        <v>140</v>
      </c>
      <c r="H17" s="61">
        <v>50</v>
      </c>
      <c r="I17" s="9"/>
      <c r="J17" s="9"/>
      <c r="K17" s="9"/>
      <c r="L17" s="9"/>
      <c r="M17" s="3" t="s">
        <v>141</v>
      </c>
      <c r="N17" s="61">
        <v>50</v>
      </c>
    </row>
    <row r="18" spans="1:14" ht="19.5" thickBot="1" x14ac:dyDescent="0.35">
      <c r="A18" s="10" t="s">
        <v>117</v>
      </c>
      <c r="B18" s="11">
        <f>AVERAGE(B6:B17)</f>
        <v>49.166666666666664</v>
      </c>
      <c r="C18" s="9"/>
      <c r="D18" s="9"/>
      <c r="E18" s="3" t="s">
        <v>142</v>
      </c>
      <c r="F18" s="61">
        <v>50</v>
      </c>
      <c r="G18" s="3" t="s">
        <v>143</v>
      </c>
      <c r="H18" s="61">
        <v>50</v>
      </c>
      <c r="I18" s="9"/>
      <c r="J18" s="9"/>
      <c r="K18" s="9"/>
      <c r="L18" s="9"/>
      <c r="M18" s="3" t="s">
        <v>144</v>
      </c>
      <c r="N18" s="61">
        <v>50</v>
      </c>
    </row>
    <row r="19" spans="1:14" ht="19.5" thickTop="1" x14ac:dyDescent="0.3">
      <c r="A19" s="9"/>
      <c r="B19" s="9"/>
      <c r="C19" s="9"/>
      <c r="D19" s="9"/>
      <c r="E19" s="3" t="s">
        <v>145</v>
      </c>
      <c r="F19" s="61">
        <v>50</v>
      </c>
      <c r="G19" s="3" t="s">
        <v>146</v>
      </c>
      <c r="H19" s="61">
        <v>50</v>
      </c>
      <c r="I19" s="9"/>
      <c r="J19" s="9"/>
      <c r="K19" s="9"/>
      <c r="L19" s="9"/>
      <c r="M19" s="3" t="s">
        <v>147</v>
      </c>
      <c r="N19" s="61">
        <v>50</v>
      </c>
    </row>
    <row r="20" spans="1:14" ht="19.5" thickBot="1" x14ac:dyDescent="0.35">
      <c r="E20" s="10" t="s">
        <v>117</v>
      </c>
      <c r="F20" s="8">
        <f>AVERAGE(F6:F19)</f>
        <v>50</v>
      </c>
      <c r="G20" s="3" t="s">
        <v>148</v>
      </c>
      <c r="H20" s="61">
        <v>50</v>
      </c>
      <c r="M20" s="3" t="s">
        <v>149</v>
      </c>
      <c r="N20" s="61">
        <v>50</v>
      </c>
    </row>
    <row r="21" spans="1:14" ht="19.5" thickTop="1" x14ac:dyDescent="0.3">
      <c r="G21" s="3" t="s">
        <v>150</v>
      </c>
      <c r="H21" s="61">
        <v>50</v>
      </c>
      <c r="M21" s="3" t="s">
        <v>151</v>
      </c>
      <c r="N21" s="61">
        <v>50</v>
      </c>
    </row>
    <row r="22" spans="1:14" x14ac:dyDescent="0.3">
      <c r="G22" s="3" t="s">
        <v>152</v>
      </c>
      <c r="H22" s="61">
        <v>50</v>
      </c>
      <c r="M22" s="3" t="s">
        <v>153</v>
      </c>
      <c r="N22" s="61">
        <v>50</v>
      </c>
    </row>
    <row r="23" spans="1:14" x14ac:dyDescent="0.3">
      <c r="G23" s="3" t="s">
        <v>154</v>
      </c>
      <c r="H23" s="61">
        <v>50</v>
      </c>
      <c r="M23" s="3" t="s">
        <v>155</v>
      </c>
      <c r="N23" s="61">
        <v>50</v>
      </c>
    </row>
    <row r="24" spans="1:14" ht="19.5" thickBot="1" x14ac:dyDescent="0.35">
      <c r="G24" s="10" t="s">
        <v>117</v>
      </c>
      <c r="H24" s="11">
        <f>AVERAGE(H6:H23)</f>
        <v>50</v>
      </c>
      <c r="M24" s="3" t="s">
        <v>156</v>
      </c>
      <c r="N24" s="61">
        <v>50</v>
      </c>
    </row>
    <row r="25" spans="1:14" ht="19.5" thickTop="1" x14ac:dyDescent="0.3">
      <c r="M25" s="3" t="s">
        <v>157</v>
      </c>
      <c r="N25" s="61">
        <v>50</v>
      </c>
    </row>
    <row r="26" spans="1:14" x14ac:dyDescent="0.3">
      <c r="A26" s="13" t="s">
        <v>158</v>
      </c>
      <c r="B26" s="4" t="s">
        <v>590</v>
      </c>
      <c r="M26" s="3" t="s">
        <v>159</v>
      </c>
      <c r="N26" s="61">
        <v>50</v>
      </c>
    </row>
    <row r="27" spans="1:14" ht="19.5" thickBot="1" x14ac:dyDescent="0.35">
      <c r="B27" s="4" t="s">
        <v>160</v>
      </c>
      <c r="M27" s="10" t="s">
        <v>117</v>
      </c>
      <c r="N27" s="11">
        <f>AVERAGE(N6:N26)</f>
        <v>50</v>
      </c>
    </row>
    <row r="28" spans="1:14" ht="19.5" thickTop="1" x14ac:dyDescent="0.3"/>
    <row r="33" spans="2:8" x14ac:dyDescent="0.3">
      <c r="D33" s="49"/>
      <c r="E33" s="49"/>
      <c r="F33" s="49"/>
      <c r="G33" s="49"/>
      <c r="H33" s="49"/>
    </row>
    <row r="35" spans="2:8" x14ac:dyDescent="0.3">
      <c r="B35" s="4" t="s">
        <v>597</v>
      </c>
      <c r="D35" s="4" t="s">
        <v>75</v>
      </c>
      <c r="E35" s="4" t="s">
        <v>76</v>
      </c>
      <c r="F35" s="4" t="s">
        <v>598</v>
      </c>
      <c r="G35" s="4" t="s">
        <v>599</v>
      </c>
      <c r="H35" s="4" t="s">
        <v>64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3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70" zoomScaleNormal="7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S9" sqref="S9"/>
    </sheetView>
  </sheetViews>
  <sheetFormatPr defaultRowHeight="21" x14ac:dyDescent="0.35"/>
  <cols>
    <col min="1" max="1" width="5.5" style="96" customWidth="1"/>
    <col min="2" max="2" width="9.875" style="96" customWidth="1"/>
    <col min="3" max="3" width="5.75" style="96" customWidth="1"/>
    <col min="4" max="4" width="12" style="96" customWidth="1"/>
    <col min="5" max="5" width="13.5" style="96" customWidth="1"/>
    <col min="6" max="6" width="5.75" style="96" customWidth="1"/>
    <col min="7" max="7" width="24.5" style="96" customWidth="1"/>
    <col min="8" max="8" width="11.5" style="171" customWidth="1"/>
    <col min="9" max="9" width="4.875" style="209" customWidth="1"/>
    <col min="10" max="10" width="16.25" style="95" customWidth="1"/>
    <col min="11" max="11" width="16.25" style="94" customWidth="1"/>
    <col min="12" max="13" width="16.875" style="95" customWidth="1"/>
    <col min="14" max="14" width="5.25" style="96" customWidth="1"/>
    <col min="15" max="15" width="5.125" style="96" customWidth="1"/>
    <col min="16" max="16" width="4.875" style="96" customWidth="1"/>
    <col min="17" max="17" width="17.25" style="94" bestFit="1" customWidth="1"/>
    <col min="18" max="18" width="10.75" style="95" bestFit="1" customWidth="1"/>
    <col min="19" max="239" width="9.125" style="96"/>
    <col min="240" max="240" width="6.625" style="96" customWidth="1"/>
    <col min="241" max="241" width="11.375" style="96" customWidth="1"/>
    <col min="242" max="242" width="6.875" style="96" customWidth="1"/>
    <col min="243" max="243" width="16.375" style="96" customWidth="1"/>
    <col min="244" max="244" width="14.125" style="96" customWidth="1"/>
    <col min="245" max="245" width="5.375" style="96" customWidth="1"/>
    <col min="246" max="246" width="44.875" style="96" customWidth="1"/>
    <col min="247" max="247" width="7.25" style="96" customWidth="1"/>
    <col min="248" max="248" width="6.375" style="96" customWidth="1"/>
    <col min="249" max="249" width="11.875" style="96" customWidth="1"/>
    <col min="250" max="250" width="14.625" style="96" customWidth="1"/>
    <col min="251" max="251" width="14.375" style="96" customWidth="1"/>
    <col min="252" max="252" width="12.75" style="96" customWidth="1"/>
    <col min="253" max="253" width="13.875" style="96" customWidth="1"/>
    <col min="254" max="254" width="14.375" style="96" customWidth="1"/>
    <col min="255" max="255" width="12.75" style="96" customWidth="1"/>
    <col min="256" max="256" width="13.875" style="96" customWidth="1"/>
    <col min="257" max="257" width="14.375" style="96" customWidth="1"/>
    <col min="258" max="258" width="12.75" style="96" customWidth="1"/>
    <col min="259" max="261" width="7.375" style="96" customWidth="1"/>
    <col min="262" max="262" width="10.75" style="96" customWidth="1"/>
    <col min="263" max="495" width="9.125" style="96"/>
    <col min="496" max="496" width="6.625" style="96" customWidth="1"/>
    <col min="497" max="497" width="11.375" style="96" customWidth="1"/>
    <col min="498" max="498" width="6.875" style="96" customWidth="1"/>
    <col min="499" max="499" width="16.375" style="96" customWidth="1"/>
    <col min="500" max="500" width="14.125" style="96" customWidth="1"/>
    <col min="501" max="501" width="5.375" style="96" customWidth="1"/>
    <col min="502" max="502" width="44.875" style="96" customWidth="1"/>
    <col min="503" max="503" width="7.25" style="96" customWidth="1"/>
    <col min="504" max="504" width="6.375" style="96" customWidth="1"/>
    <col min="505" max="505" width="11.875" style="96" customWidth="1"/>
    <col min="506" max="506" width="14.625" style="96" customWidth="1"/>
    <col min="507" max="507" width="14.375" style="96" customWidth="1"/>
    <col min="508" max="508" width="12.75" style="96" customWidth="1"/>
    <col min="509" max="509" width="13.875" style="96" customWidth="1"/>
    <col min="510" max="510" width="14.375" style="96" customWidth="1"/>
    <col min="511" max="511" width="12.75" style="96" customWidth="1"/>
    <col min="512" max="512" width="13.875" style="96" customWidth="1"/>
    <col min="513" max="513" width="14.375" style="96" customWidth="1"/>
    <col min="514" max="514" width="12.75" style="96" customWidth="1"/>
    <col min="515" max="517" width="7.375" style="96" customWidth="1"/>
    <col min="518" max="518" width="10.75" style="96" customWidth="1"/>
    <col min="519" max="751" width="9.125" style="96"/>
    <col min="752" max="752" width="6.625" style="96" customWidth="1"/>
    <col min="753" max="753" width="11.375" style="96" customWidth="1"/>
    <col min="754" max="754" width="6.875" style="96" customWidth="1"/>
    <col min="755" max="755" width="16.375" style="96" customWidth="1"/>
    <col min="756" max="756" width="14.125" style="96" customWidth="1"/>
    <col min="757" max="757" width="5.375" style="96" customWidth="1"/>
    <col min="758" max="758" width="44.875" style="96" customWidth="1"/>
    <col min="759" max="759" width="7.25" style="96" customWidth="1"/>
    <col min="760" max="760" width="6.375" style="96" customWidth="1"/>
    <col min="761" max="761" width="11.875" style="96" customWidth="1"/>
    <col min="762" max="762" width="14.625" style="96" customWidth="1"/>
    <col min="763" max="763" width="14.375" style="96" customWidth="1"/>
    <col min="764" max="764" width="12.75" style="96" customWidth="1"/>
    <col min="765" max="765" width="13.875" style="96" customWidth="1"/>
    <col min="766" max="766" width="14.375" style="96" customWidth="1"/>
    <col min="767" max="767" width="12.75" style="96" customWidth="1"/>
    <col min="768" max="768" width="13.875" style="96" customWidth="1"/>
    <col min="769" max="769" width="14.375" style="96" customWidth="1"/>
    <col min="770" max="770" width="12.75" style="96" customWidth="1"/>
    <col min="771" max="773" width="7.375" style="96" customWidth="1"/>
    <col min="774" max="774" width="10.75" style="96" customWidth="1"/>
    <col min="775" max="1007" width="9.125" style="96"/>
    <col min="1008" max="1008" width="6.625" style="96" customWidth="1"/>
    <col min="1009" max="1009" width="11.375" style="96" customWidth="1"/>
    <col min="1010" max="1010" width="6.875" style="96" customWidth="1"/>
    <col min="1011" max="1011" width="16.375" style="96" customWidth="1"/>
    <col min="1012" max="1012" width="14.125" style="96" customWidth="1"/>
    <col min="1013" max="1013" width="5.375" style="96" customWidth="1"/>
    <col min="1014" max="1014" width="44.875" style="96" customWidth="1"/>
    <col min="1015" max="1015" width="7.25" style="96" customWidth="1"/>
    <col min="1016" max="1016" width="6.375" style="96" customWidth="1"/>
    <col min="1017" max="1017" width="11.875" style="96" customWidth="1"/>
    <col min="1018" max="1018" width="14.625" style="96" customWidth="1"/>
    <col min="1019" max="1019" width="14.375" style="96" customWidth="1"/>
    <col min="1020" max="1020" width="12.75" style="96" customWidth="1"/>
    <col min="1021" max="1021" width="13.875" style="96" customWidth="1"/>
    <col min="1022" max="1022" width="14.375" style="96" customWidth="1"/>
    <col min="1023" max="1023" width="12.75" style="96" customWidth="1"/>
    <col min="1024" max="1024" width="13.875" style="96" customWidth="1"/>
    <col min="1025" max="1025" width="14.375" style="96" customWidth="1"/>
    <col min="1026" max="1026" width="12.75" style="96" customWidth="1"/>
    <col min="1027" max="1029" width="7.375" style="96" customWidth="1"/>
    <col min="1030" max="1030" width="10.75" style="96" customWidth="1"/>
    <col min="1031" max="1263" width="9.125" style="96"/>
    <col min="1264" max="1264" width="6.625" style="96" customWidth="1"/>
    <col min="1265" max="1265" width="11.375" style="96" customWidth="1"/>
    <col min="1266" max="1266" width="6.875" style="96" customWidth="1"/>
    <col min="1267" max="1267" width="16.375" style="96" customWidth="1"/>
    <col min="1268" max="1268" width="14.125" style="96" customWidth="1"/>
    <col min="1269" max="1269" width="5.375" style="96" customWidth="1"/>
    <col min="1270" max="1270" width="44.875" style="96" customWidth="1"/>
    <col min="1271" max="1271" width="7.25" style="96" customWidth="1"/>
    <col min="1272" max="1272" width="6.375" style="96" customWidth="1"/>
    <col min="1273" max="1273" width="11.875" style="96" customWidth="1"/>
    <col min="1274" max="1274" width="14.625" style="96" customWidth="1"/>
    <col min="1275" max="1275" width="14.375" style="96" customWidth="1"/>
    <col min="1276" max="1276" width="12.75" style="96" customWidth="1"/>
    <col min="1277" max="1277" width="13.875" style="96" customWidth="1"/>
    <col min="1278" max="1278" width="14.375" style="96" customWidth="1"/>
    <col min="1279" max="1279" width="12.75" style="96" customWidth="1"/>
    <col min="1280" max="1280" width="13.875" style="96" customWidth="1"/>
    <col min="1281" max="1281" width="14.375" style="96" customWidth="1"/>
    <col min="1282" max="1282" width="12.75" style="96" customWidth="1"/>
    <col min="1283" max="1285" width="7.375" style="96" customWidth="1"/>
    <col min="1286" max="1286" width="10.75" style="96" customWidth="1"/>
    <col min="1287" max="1519" width="9.125" style="96"/>
    <col min="1520" max="1520" width="6.625" style="96" customWidth="1"/>
    <col min="1521" max="1521" width="11.375" style="96" customWidth="1"/>
    <col min="1522" max="1522" width="6.875" style="96" customWidth="1"/>
    <col min="1523" max="1523" width="16.375" style="96" customWidth="1"/>
    <col min="1524" max="1524" width="14.125" style="96" customWidth="1"/>
    <col min="1525" max="1525" width="5.375" style="96" customWidth="1"/>
    <col min="1526" max="1526" width="44.875" style="96" customWidth="1"/>
    <col min="1527" max="1527" width="7.25" style="96" customWidth="1"/>
    <col min="1528" max="1528" width="6.375" style="96" customWidth="1"/>
    <col min="1529" max="1529" width="11.875" style="96" customWidth="1"/>
    <col min="1530" max="1530" width="14.625" style="96" customWidth="1"/>
    <col min="1531" max="1531" width="14.375" style="96" customWidth="1"/>
    <col min="1532" max="1532" width="12.75" style="96" customWidth="1"/>
    <col min="1533" max="1533" width="13.875" style="96" customWidth="1"/>
    <col min="1534" max="1534" width="14.375" style="96" customWidth="1"/>
    <col min="1535" max="1535" width="12.75" style="96" customWidth="1"/>
    <col min="1536" max="1536" width="13.875" style="96" customWidth="1"/>
    <col min="1537" max="1537" width="14.375" style="96" customWidth="1"/>
    <col min="1538" max="1538" width="12.75" style="96" customWidth="1"/>
    <col min="1539" max="1541" width="7.375" style="96" customWidth="1"/>
    <col min="1542" max="1542" width="10.75" style="96" customWidth="1"/>
    <col min="1543" max="1775" width="9.125" style="96"/>
    <col min="1776" max="1776" width="6.625" style="96" customWidth="1"/>
    <col min="1777" max="1777" width="11.375" style="96" customWidth="1"/>
    <col min="1778" max="1778" width="6.875" style="96" customWidth="1"/>
    <col min="1779" max="1779" width="16.375" style="96" customWidth="1"/>
    <col min="1780" max="1780" width="14.125" style="96" customWidth="1"/>
    <col min="1781" max="1781" width="5.375" style="96" customWidth="1"/>
    <col min="1782" max="1782" width="44.875" style="96" customWidth="1"/>
    <col min="1783" max="1783" width="7.25" style="96" customWidth="1"/>
    <col min="1784" max="1784" width="6.375" style="96" customWidth="1"/>
    <col min="1785" max="1785" width="11.875" style="96" customWidth="1"/>
    <col min="1786" max="1786" width="14.625" style="96" customWidth="1"/>
    <col min="1787" max="1787" width="14.375" style="96" customWidth="1"/>
    <col min="1788" max="1788" width="12.75" style="96" customWidth="1"/>
    <col min="1789" max="1789" width="13.875" style="96" customWidth="1"/>
    <col min="1790" max="1790" width="14.375" style="96" customWidth="1"/>
    <col min="1791" max="1791" width="12.75" style="96" customWidth="1"/>
    <col min="1792" max="1792" width="13.875" style="96" customWidth="1"/>
    <col min="1793" max="1793" width="14.375" style="96" customWidth="1"/>
    <col min="1794" max="1794" width="12.75" style="96" customWidth="1"/>
    <col min="1795" max="1797" width="7.375" style="96" customWidth="1"/>
    <col min="1798" max="1798" width="10.75" style="96" customWidth="1"/>
    <col min="1799" max="2031" width="9.125" style="96"/>
    <col min="2032" max="2032" width="6.625" style="96" customWidth="1"/>
    <col min="2033" max="2033" width="11.375" style="96" customWidth="1"/>
    <col min="2034" max="2034" width="6.875" style="96" customWidth="1"/>
    <col min="2035" max="2035" width="16.375" style="96" customWidth="1"/>
    <col min="2036" max="2036" width="14.125" style="96" customWidth="1"/>
    <col min="2037" max="2037" width="5.375" style="96" customWidth="1"/>
    <col min="2038" max="2038" width="44.875" style="96" customWidth="1"/>
    <col min="2039" max="2039" width="7.25" style="96" customWidth="1"/>
    <col min="2040" max="2040" width="6.375" style="96" customWidth="1"/>
    <col min="2041" max="2041" width="11.875" style="96" customWidth="1"/>
    <col min="2042" max="2042" width="14.625" style="96" customWidth="1"/>
    <col min="2043" max="2043" width="14.375" style="96" customWidth="1"/>
    <col min="2044" max="2044" width="12.75" style="96" customWidth="1"/>
    <col min="2045" max="2045" width="13.875" style="96" customWidth="1"/>
    <col min="2046" max="2046" width="14.375" style="96" customWidth="1"/>
    <col min="2047" max="2047" width="12.75" style="96" customWidth="1"/>
    <col min="2048" max="2048" width="13.875" style="96" customWidth="1"/>
    <col min="2049" max="2049" width="14.375" style="96" customWidth="1"/>
    <col min="2050" max="2050" width="12.75" style="96" customWidth="1"/>
    <col min="2051" max="2053" width="7.375" style="96" customWidth="1"/>
    <col min="2054" max="2054" width="10.75" style="96" customWidth="1"/>
    <col min="2055" max="2287" width="9.125" style="96"/>
    <col min="2288" max="2288" width="6.625" style="96" customWidth="1"/>
    <col min="2289" max="2289" width="11.375" style="96" customWidth="1"/>
    <col min="2290" max="2290" width="6.875" style="96" customWidth="1"/>
    <col min="2291" max="2291" width="16.375" style="96" customWidth="1"/>
    <col min="2292" max="2292" width="14.125" style="96" customWidth="1"/>
    <col min="2293" max="2293" width="5.375" style="96" customWidth="1"/>
    <col min="2294" max="2294" width="44.875" style="96" customWidth="1"/>
    <col min="2295" max="2295" width="7.25" style="96" customWidth="1"/>
    <col min="2296" max="2296" width="6.375" style="96" customWidth="1"/>
    <col min="2297" max="2297" width="11.875" style="96" customWidth="1"/>
    <col min="2298" max="2298" width="14.625" style="96" customWidth="1"/>
    <col min="2299" max="2299" width="14.375" style="96" customWidth="1"/>
    <col min="2300" max="2300" width="12.75" style="96" customWidth="1"/>
    <col min="2301" max="2301" width="13.875" style="96" customWidth="1"/>
    <col min="2302" max="2302" width="14.375" style="96" customWidth="1"/>
    <col min="2303" max="2303" width="12.75" style="96" customWidth="1"/>
    <col min="2304" max="2304" width="13.875" style="96" customWidth="1"/>
    <col min="2305" max="2305" width="14.375" style="96" customWidth="1"/>
    <col min="2306" max="2306" width="12.75" style="96" customWidth="1"/>
    <col min="2307" max="2309" width="7.375" style="96" customWidth="1"/>
    <col min="2310" max="2310" width="10.75" style="96" customWidth="1"/>
    <col min="2311" max="2543" width="9.125" style="96"/>
    <col min="2544" max="2544" width="6.625" style="96" customWidth="1"/>
    <col min="2545" max="2545" width="11.375" style="96" customWidth="1"/>
    <col min="2546" max="2546" width="6.875" style="96" customWidth="1"/>
    <col min="2547" max="2547" width="16.375" style="96" customWidth="1"/>
    <col min="2548" max="2548" width="14.125" style="96" customWidth="1"/>
    <col min="2549" max="2549" width="5.375" style="96" customWidth="1"/>
    <col min="2550" max="2550" width="44.875" style="96" customWidth="1"/>
    <col min="2551" max="2551" width="7.25" style="96" customWidth="1"/>
    <col min="2552" max="2552" width="6.375" style="96" customWidth="1"/>
    <col min="2553" max="2553" width="11.875" style="96" customWidth="1"/>
    <col min="2554" max="2554" width="14.625" style="96" customWidth="1"/>
    <col min="2555" max="2555" width="14.375" style="96" customWidth="1"/>
    <col min="2556" max="2556" width="12.75" style="96" customWidth="1"/>
    <col min="2557" max="2557" width="13.875" style="96" customWidth="1"/>
    <col min="2558" max="2558" width="14.375" style="96" customWidth="1"/>
    <col min="2559" max="2559" width="12.75" style="96" customWidth="1"/>
    <col min="2560" max="2560" width="13.875" style="96" customWidth="1"/>
    <col min="2561" max="2561" width="14.375" style="96" customWidth="1"/>
    <col min="2562" max="2562" width="12.75" style="96" customWidth="1"/>
    <col min="2563" max="2565" width="7.375" style="96" customWidth="1"/>
    <col min="2566" max="2566" width="10.75" style="96" customWidth="1"/>
    <col min="2567" max="2799" width="9.125" style="96"/>
    <col min="2800" max="2800" width="6.625" style="96" customWidth="1"/>
    <col min="2801" max="2801" width="11.375" style="96" customWidth="1"/>
    <col min="2802" max="2802" width="6.875" style="96" customWidth="1"/>
    <col min="2803" max="2803" width="16.375" style="96" customWidth="1"/>
    <col min="2804" max="2804" width="14.125" style="96" customWidth="1"/>
    <col min="2805" max="2805" width="5.375" style="96" customWidth="1"/>
    <col min="2806" max="2806" width="44.875" style="96" customWidth="1"/>
    <col min="2807" max="2807" width="7.25" style="96" customWidth="1"/>
    <col min="2808" max="2808" width="6.375" style="96" customWidth="1"/>
    <col min="2809" max="2809" width="11.875" style="96" customWidth="1"/>
    <col min="2810" max="2810" width="14.625" style="96" customWidth="1"/>
    <col min="2811" max="2811" width="14.375" style="96" customWidth="1"/>
    <col min="2812" max="2812" width="12.75" style="96" customWidth="1"/>
    <col min="2813" max="2813" width="13.875" style="96" customWidth="1"/>
    <col min="2814" max="2814" width="14.375" style="96" customWidth="1"/>
    <col min="2815" max="2815" width="12.75" style="96" customWidth="1"/>
    <col min="2816" max="2816" width="13.875" style="96" customWidth="1"/>
    <col min="2817" max="2817" width="14.375" style="96" customWidth="1"/>
    <col min="2818" max="2818" width="12.75" style="96" customWidth="1"/>
    <col min="2819" max="2821" width="7.375" style="96" customWidth="1"/>
    <col min="2822" max="2822" width="10.75" style="96" customWidth="1"/>
    <col min="2823" max="3055" width="9.125" style="96"/>
    <col min="3056" max="3056" width="6.625" style="96" customWidth="1"/>
    <col min="3057" max="3057" width="11.375" style="96" customWidth="1"/>
    <col min="3058" max="3058" width="6.875" style="96" customWidth="1"/>
    <col min="3059" max="3059" width="16.375" style="96" customWidth="1"/>
    <col min="3060" max="3060" width="14.125" style="96" customWidth="1"/>
    <col min="3061" max="3061" width="5.375" style="96" customWidth="1"/>
    <col min="3062" max="3062" width="44.875" style="96" customWidth="1"/>
    <col min="3063" max="3063" width="7.25" style="96" customWidth="1"/>
    <col min="3064" max="3064" width="6.375" style="96" customWidth="1"/>
    <col min="3065" max="3065" width="11.875" style="96" customWidth="1"/>
    <col min="3066" max="3066" width="14.625" style="96" customWidth="1"/>
    <col min="3067" max="3067" width="14.375" style="96" customWidth="1"/>
    <col min="3068" max="3068" width="12.75" style="96" customWidth="1"/>
    <col min="3069" max="3069" width="13.875" style="96" customWidth="1"/>
    <col min="3070" max="3070" width="14.375" style="96" customWidth="1"/>
    <col min="3071" max="3071" width="12.75" style="96" customWidth="1"/>
    <col min="3072" max="3072" width="13.875" style="96" customWidth="1"/>
    <col min="3073" max="3073" width="14.375" style="96" customWidth="1"/>
    <col min="3074" max="3074" width="12.75" style="96" customWidth="1"/>
    <col min="3075" max="3077" width="7.375" style="96" customWidth="1"/>
    <col min="3078" max="3078" width="10.75" style="96" customWidth="1"/>
    <col min="3079" max="3311" width="9.125" style="96"/>
    <col min="3312" max="3312" width="6.625" style="96" customWidth="1"/>
    <col min="3313" max="3313" width="11.375" style="96" customWidth="1"/>
    <col min="3314" max="3314" width="6.875" style="96" customWidth="1"/>
    <col min="3315" max="3315" width="16.375" style="96" customWidth="1"/>
    <col min="3316" max="3316" width="14.125" style="96" customWidth="1"/>
    <col min="3317" max="3317" width="5.375" style="96" customWidth="1"/>
    <col min="3318" max="3318" width="44.875" style="96" customWidth="1"/>
    <col min="3319" max="3319" width="7.25" style="96" customWidth="1"/>
    <col min="3320" max="3320" width="6.375" style="96" customWidth="1"/>
    <col min="3321" max="3321" width="11.875" style="96" customWidth="1"/>
    <col min="3322" max="3322" width="14.625" style="96" customWidth="1"/>
    <col min="3323" max="3323" width="14.375" style="96" customWidth="1"/>
    <col min="3324" max="3324" width="12.75" style="96" customWidth="1"/>
    <col min="3325" max="3325" width="13.875" style="96" customWidth="1"/>
    <col min="3326" max="3326" width="14.375" style="96" customWidth="1"/>
    <col min="3327" max="3327" width="12.75" style="96" customWidth="1"/>
    <col min="3328" max="3328" width="13.875" style="96" customWidth="1"/>
    <col min="3329" max="3329" width="14.375" style="96" customWidth="1"/>
    <col min="3330" max="3330" width="12.75" style="96" customWidth="1"/>
    <col min="3331" max="3333" width="7.375" style="96" customWidth="1"/>
    <col min="3334" max="3334" width="10.75" style="96" customWidth="1"/>
    <col min="3335" max="3567" width="9.125" style="96"/>
    <col min="3568" max="3568" width="6.625" style="96" customWidth="1"/>
    <col min="3569" max="3569" width="11.375" style="96" customWidth="1"/>
    <col min="3570" max="3570" width="6.875" style="96" customWidth="1"/>
    <col min="3571" max="3571" width="16.375" style="96" customWidth="1"/>
    <col min="3572" max="3572" width="14.125" style="96" customWidth="1"/>
    <col min="3573" max="3573" width="5.375" style="96" customWidth="1"/>
    <col min="3574" max="3574" width="44.875" style="96" customWidth="1"/>
    <col min="3575" max="3575" width="7.25" style="96" customWidth="1"/>
    <col min="3576" max="3576" width="6.375" style="96" customWidth="1"/>
    <col min="3577" max="3577" width="11.875" style="96" customWidth="1"/>
    <col min="3578" max="3578" width="14.625" style="96" customWidth="1"/>
    <col min="3579" max="3579" width="14.375" style="96" customWidth="1"/>
    <col min="3580" max="3580" width="12.75" style="96" customWidth="1"/>
    <col min="3581" max="3581" width="13.875" style="96" customWidth="1"/>
    <col min="3582" max="3582" width="14.375" style="96" customWidth="1"/>
    <col min="3583" max="3583" width="12.75" style="96" customWidth="1"/>
    <col min="3584" max="3584" width="13.875" style="96" customWidth="1"/>
    <col min="3585" max="3585" width="14.375" style="96" customWidth="1"/>
    <col min="3586" max="3586" width="12.75" style="96" customWidth="1"/>
    <col min="3587" max="3589" width="7.375" style="96" customWidth="1"/>
    <col min="3590" max="3590" width="10.75" style="96" customWidth="1"/>
    <col min="3591" max="3823" width="9.125" style="96"/>
    <col min="3824" max="3824" width="6.625" style="96" customWidth="1"/>
    <col min="3825" max="3825" width="11.375" style="96" customWidth="1"/>
    <col min="3826" max="3826" width="6.875" style="96" customWidth="1"/>
    <col min="3827" max="3827" width="16.375" style="96" customWidth="1"/>
    <col min="3828" max="3828" width="14.125" style="96" customWidth="1"/>
    <col min="3829" max="3829" width="5.375" style="96" customWidth="1"/>
    <col min="3830" max="3830" width="44.875" style="96" customWidth="1"/>
    <col min="3831" max="3831" width="7.25" style="96" customWidth="1"/>
    <col min="3832" max="3832" width="6.375" style="96" customWidth="1"/>
    <col min="3833" max="3833" width="11.875" style="96" customWidth="1"/>
    <col min="3834" max="3834" width="14.625" style="96" customWidth="1"/>
    <col min="3835" max="3835" width="14.375" style="96" customWidth="1"/>
    <col min="3836" max="3836" width="12.75" style="96" customWidth="1"/>
    <col min="3837" max="3837" width="13.875" style="96" customWidth="1"/>
    <col min="3838" max="3838" width="14.375" style="96" customWidth="1"/>
    <col min="3839" max="3839" width="12.75" style="96" customWidth="1"/>
    <col min="3840" max="3840" width="13.875" style="96" customWidth="1"/>
    <col min="3841" max="3841" width="14.375" style="96" customWidth="1"/>
    <col min="3842" max="3842" width="12.75" style="96" customWidth="1"/>
    <col min="3843" max="3845" width="7.375" style="96" customWidth="1"/>
    <col min="3846" max="3846" width="10.75" style="96" customWidth="1"/>
    <col min="3847" max="4079" width="9.125" style="96"/>
    <col min="4080" max="4080" width="6.625" style="96" customWidth="1"/>
    <col min="4081" max="4081" width="11.375" style="96" customWidth="1"/>
    <col min="4082" max="4082" width="6.875" style="96" customWidth="1"/>
    <col min="4083" max="4083" width="16.375" style="96" customWidth="1"/>
    <col min="4084" max="4084" width="14.125" style="96" customWidth="1"/>
    <col min="4085" max="4085" width="5.375" style="96" customWidth="1"/>
    <col min="4086" max="4086" width="44.875" style="96" customWidth="1"/>
    <col min="4087" max="4087" width="7.25" style="96" customWidth="1"/>
    <col min="4088" max="4088" width="6.375" style="96" customWidth="1"/>
    <col min="4089" max="4089" width="11.875" style="96" customWidth="1"/>
    <col min="4090" max="4090" width="14.625" style="96" customWidth="1"/>
    <col min="4091" max="4091" width="14.375" style="96" customWidth="1"/>
    <col min="4092" max="4092" width="12.75" style="96" customWidth="1"/>
    <col min="4093" max="4093" width="13.875" style="96" customWidth="1"/>
    <col min="4094" max="4094" width="14.375" style="96" customWidth="1"/>
    <col min="4095" max="4095" width="12.75" style="96" customWidth="1"/>
    <col min="4096" max="4096" width="13.875" style="96" customWidth="1"/>
    <col min="4097" max="4097" width="14.375" style="96" customWidth="1"/>
    <col min="4098" max="4098" width="12.75" style="96" customWidth="1"/>
    <col min="4099" max="4101" width="7.375" style="96" customWidth="1"/>
    <col min="4102" max="4102" width="10.75" style="96" customWidth="1"/>
    <col min="4103" max="4335" width="9.125" style="96"/>
    <col min="4336" max="4336" width="6.625" style="96" customWidth="1"/>
    <col min="4337" max="4337" width="11.375" style="96" customWidth="1"/>
    <col min="4338" max="4338" width="6.875" style="96" customWidth="1"/>
    <col min="4339" max="4339" width="16.375" style="96" customWidth="1"/>
    <col min="4340" max="4340" width="14.125" style="96" customWidth="1"/>
    <col min="4341" max="4341" width="5.375" style="96" customWidth="1"/>
    <col min="4342" max="4342" width="44.875" style="96" customWidth="1"/>
    <col min="4343" max="4343" width="7.25" style="96" customWidth="1"/>
    <col min="4344" max="4344" width="6.375" style="96" customWidth="1"/>
    <col min="4345" max="4345" width="11.875" style="96" customWidth="1"/>
    <col min="4346" max="4346" width="14.625" style="96" customWidth="1"/>
    <col min="4347" max="4347" width="14.375" style="96" customWidth="1"/>
    <col min="4348" max="4348" width="12.75" style="96" customWidth="1"/>
    <col min="4349" max="4349" width="13.875" style="96" customWidth="1"/>
    <col min="4350" max="4350" width="14.375" style="96" customWidth="1"/>
    <col min="4351" max="4351" width="12.75" style="96" customWidth="1"/>
    <col min="4352" max="4352" width="13.875" style="96" customWidth="1"/>
    <col min="4353" max="4353" width="14.375" style="96" customWidth="1"/>
    <col min="4354" max="4354" width="12.75" style="96" customWidth="1"/>
    <col min="4355" max="4357" width="7.375" style="96" customWidth="1"/>
    <col min="4358" max="4358" width="10.75" style="96" customWidth="1"/>
    <col min="4359" max="4591" width="9.125" style="96"/>
    <col min="4592" max="4592" width="6.625" style="96" customWidth="1"/>
    <col min="4593" max="4593" width="11.375" style="96" customWidth="1"/>
    <col min="4594" max="4594" width="6.875" style="96" customWidth="1"/>
    <col min="4595" max="4595" width="16.375" style="96" customWidth="1"/>
    <col min="4596" max="4596" width="14.125" style="96" customWidth="1"/>
    <col min="4597" max="4597" width="5.375" style="96" customWidth="1"/>
    <col min="4598" max="4598" width="44.875" style="96" customWidth="1"/>
    <col min="4599" max="4599" width="7.25" style="96" customWidth="1"/>
    <col min="4600" max="4600" width="6.375" style="96" customWidth="1"/>
    <col min="4601" max="4601" width="11.875" style="96" customWidth="1"/>
    <col min="4602" max="4602" width="14.625" style="96" customWidth="1"/>
    <col min="4603" max="4603" width="14.375" style="96" customWidth="1"/>
    <col min="4604" max="4604" width="12.75" style="96" customWidth="1"/>
    <col min="4605" max="4605" width="13.875" style="96" customWidth="1"/>
    <col min="4606" max="4606" width="14.375" style="96" customWidth="1"/>
    <col min="4607" max="4607" width="12.75" style="96" customWidth="1"/>
    <col min="4608" max="4608" width="13.875" style="96" customWidth="1"/>
    <col min="4609" max="4609" width="14.375" style="96" customWidth="1"/>
    <col min="4610" max="4610" width="12.75" style="96" customWidth="1"/>
    <col min="4611" max="4613" width="7.375" style="96" customWidth="1"/>
    <col min="4614" max="4614" width="10.75" style="96" customWidth="1"/>
    <col min="4615" max="4847" width="9.125" style="96"/>
    <col min="4848" max="4848" width="6.625" style="96" customWidth="1"/>
    <col min="4849" max="4849" width="11.375" style="96" customWidth="1"/>
    <col min="4850" max="4850" width="6.875" style="96" customWidth="1"/>
    <col min="4851" max="4851" width="16.375" style="96" customWidth="1"/>
    <col min="4852" max="4852" width="14.125" style="96" customWidth="1"/>
    <col min="4853" max="4853" width="5.375" style="96" customWidth="1"/>
    <col min="4854" max="4854" width="44.875" style="96" customWidth="1"/>
    <col min="4855" max="4855" width="7.25" style="96" customWidth="1"/>
    <col min="4856" max="4856" width="6.375" style="96" customWidth="1"/>
    <col min="4857" max="4857" width="11.875" style="96" customWidth="1"/>
    <col min="4858" max="4858" width="14.625" style="96" customWidth="1"/>
    <col min="4859" max="4859" width="14.375" style="96" customWidth="1"/>
    <col min="4860" max="4860" width="12.75" style="96" customWidth="1"/>
    <col min="4861" max="4861" width="13.875" style="96" customWidth="1"/>
    <col min="4862" max="4862" width="14.375" style="96" customWidth="1"/>
    <col min="4863" max="4863" width="12.75" style="96" customWidth="1"/>
    <col min="4864" max="4864" width="13.875" style="96" customWidth="1"/>
    <col min="4865" max="4865" width="14.375" style="96" customWidth="1"/>
    <col min="4866" max="4866" width="12.75" style="96" customWidth="1"/>
    <col min="4867" max="4869" width="7.375" style="96" customWidth="1"/>
    <col min="4870" max="4870" width="10.75" style="96" customWidth="1"/>
    <col min="4871" max="5103" width="9.125" style="96"/>
    <col min="5104" max="5104" width="6.625" style="96" customWidth="1"/>
    <col min="5105" max="5105" width="11.375" style="96" customWidth="1"/>
    <col min="5106" max="5106" width="6.875" style="96" customWidth="1"/>
    <col min="5107" max="5107" width="16.375" style="96" customWidth="1"/>
    <col min="5108" max="5108" width="14.125" style="96" customWidth="1"/>
    <col min="5109" max="5109" width="5.375" style="96" customWidth="1"/>
    <col min="5110" max="5110" width="44.875" style="96" customWidth="1"/>
    <col min="5111" max="5111" width="7.25" style="96" customWidth="1"/>
    <col min="5112" max="5112" width="6.375" style="96" customWidth="1"/>
    <col min="5113" max="5113" width="11.875" style="96" customWidth="1"/>
    <col min="5114" max="5114" width="14.625" style="96" customWidth="1"/>
    <col min="5115" max="5115" width="14.375" style="96" customWidth="1"/>
    <col min="5116" max="5116" width="12.75" style="96" customWidth="1"/>
    <col min="5117" max="5117" width="13.875" style="96" customWidth="1"/>
    <col min="5118" max="5118" width="14.375" style="96" customWidth="1"/>
    <col min="5119" max="5119" width="12.75" style="96" customWidth="1"/>
    <col min="5120" max="5120" width="13.875" style="96" customWidth="1"/>
    <col min="5121" max="5121" width="14.375" style="96" customWidth="1"/>
    <col min="5122" max="5122" width="12.75" style="96" customWidth="1"/>
    <col min="5123" max="5125" width="7.375" style="96" customWidth="1"/>
    <col min="5126" max="5126" width="10.75" style="96" customWidth="1"/>
    <col min="5127" max="5359" width="9.125" style="96"/>
    <col min="5360" max="5360" width="6.625" style="96" customWidth="1"/>
    <col min="5361" max="5361" width="11.375" style="96" customWidth="1"/>
    <col min="5362" max="5362" width="6.875" style="96" customWidth="1"/>
    <col min="5363" max="5363" width="16.375" style="96" customWidth="1"/>
    <col min="5364" max="5364" width="14.125" style="96" customWidth="1"/>
    <col min="5365" max="5365" width="5.375" style="96" customWidth="1"/>
    <col min="5366" max="5366" width="44.875" style="96" customWidth="1"/>
    <col min="5367" max="5367" width="7.25" style="96" customWidth="1"/>
    <col min="5368" max="5368" width="6.375" style="96" customWidth="1"/>
    <col min="5369" max="5369" width="11.875" style="96" customWidth="1"/>
    <col min="5370" max="5370" width="14.625" style="96" customWidth="1"/>
    <col min="5371" max="5371" width="14.375" style="96" customWidth="1"/>
    <col min="5372" max="5372" width="12.75" style="96" customWidth="1"/>
    <col min="5373" max="5373" width="13.875" style="96" customWidth="1"/>
    <col min="5374" max="5374" width="14.375" style="96" customWidth="1"/>
    <col min="5375" max="5375" width="12.75" style="96" customWidth="1"/>
    <col min="5376" max="5376" width="13.875" style="96" customWidth="1"/>
    <col min="5377" max="5377" width="14.375" style="96" customWidth="1"/>
    <col min="5378" max="5378" width="12.75" style="96" customWidth="1"/>
    <col min="5379" max="5381" width="7.375" style="96" customWidth="1"/>
    <col min="5382" max="5382" width="10.75" style="96" customWidth="1"/>
    <col min="5383" max="5615" width="9.125" style="96"/>
    <col min="5616" max="5616" width="6.625" style="96" customWidth="1"/>
    <col min="5617" max="5617" width="11.375" style="96" customWidth="1"/>
    <col min="5618" max="5618" width="6.875" style="96" customWidth="1"/>
    <col min="5619" max="5619" width="16.375" style="96" customWidth="1"/>
    <col min="5620" max="5620" width="14.125" style="96" customWidth="1"/>
    <col min="5621" max="5621" width="5.375" style="96" customWidth="1"/>
    <col min="5622" max="5622" width="44.875" style="96" customWidth="1"/>
    <col min="5623" max="5623" width="7.25" style="96" customWidth="1"/>
    <col min="5624" max="5624" width="6.375" style="96" customWidth="1"/>
    <col min="5625" max="5625" width="11.875" style="96" customWidth="1"/>
    <col min="5626" max="5626" width="14.625" style="96" customWidth="1"/>
    <col min="5627" max="5627" width="14.375" style="96" customWidth="1"/>
    <col min="5628" max="5628" width="12.75" style="96" customWidth="1"/>
    <col min="5629" max="5629" width="13.875" style="96" customWidth="1"/>
    <col min="5630" max="5630" width="14.375" style="96" customWidth="1"/>
    <col min="5631" max="5631" width="12.75" style="96" customWidth="1"/>
    <col min="5632" max="5632" width="13.875" style="96" customWidth="1"/>
    <col min="5633" max="5633" width="14.375" style="96" customWidth="1"/>
    <col min="5634" max="5634" width="12.75" style="96" customWidth="1"/>
    <col min="5635" max="5637" width="7.375" style="96" customWidth="1"/>
    <col min="5638" max="5638" width="10.75" style="96" customWidth="1"/>
    <col min="5639" max="5871" width="9.125" style="96"/>
    <col min="5872" max="5872" width="6.625" style="96" customWidth="1"/>
    <col min="5873" max="5873" width="11.375" style="96" customWidth="1"/>
    <col min="5874" max="5874" width="6.875" style="96" customWidth="1"/>
    <col min="5875" max="5875" width="16.375" style="96" customWidth="1"/>
    <col min="5876" max="5876" width="14.125" style="96" customWidth="1"/>
    <col min="5877" max="5877" width="5.375" style="96" customWidth="1"/>
    <col min="5878" max="5878" width="44.875" style="96" customWidth="1"/>
    <col min="5879" max="5879" width="7.25" style="96" customWidth="1"/>
    <col min="5880" max="5880" width="6.375" style="96" customWidth="1"/>
    <col min="5881" max="5881" width="11.875" style="96" customWidth="1"/>
    <col min="5882" max="5882" width="14.625" style="96" customWidth="1"/>
    <col min="5883" max="5883" width="14.375" style="96" customWidth="1"/>
    <col min="5884" max="5884" width="12.75" style="96" customWidth="1"/>
    <col min="5885" max="5885" width="13.875" style="96" customWidth="1"/>
    <col min="5886" max="5886" width="14.375" style="96" customWidth="1"/>
    <col min="5887" max="5887" width="12.75" style="96" customWidth="1"/>
    <col min="5888" max="5888" width="13.875" style="96" customWidth="1"/>
    <col min="5889" max="5889" width="14.375" style="96" customWidth="1"/>
    <col min="5890" max="5890" width="12.75" style="96" customWidth="1"/>
    <col min="5891" max="5893" width="7.375" style="96" customWidth="1"/>
    <col min="5894" max="5894" width="10.75" style="96" customWidth="1"/>
    <col min="5895" max="6127" width="9.125" style="96"/>
    <col min="6128" max="6128" width="6.625" style="96" customWidth="1"/>
    <col min="6129" max="6129" width="11.375" style="96" customWidth="1"/>
    <col min="6130" max="6130" width="6.875" style="96" customWidth="1"/>
    <col min="6131" max="6131" width="16.375" style="96" customWidth="1"/>
    <col min="6132" max="6132" width="14.125" style="96" customWidth="1"/>
    <col min="6133" max="6133" width="5.375" style="96" customWidth="1"/>
    <col min="6134" max="6134" width="44.875" style="96" customWidth="1"/>
    <col min="6135" max="6135" width="7.25" style="96" customWidth="1"/>
    <col min="6136" max="6136" width="6.375" style="96" customWidth="1"/>
    <col min="6137" max="6137" width="11.875" style="96" customWidth="1"/>
    <col min="6138" max="6138" width="14.625" style="96" customWidth="1"/>
    <col min="6139" max="6139" width="14.375" style="96" customWidth="1"/>
    <col min="6140" max="6140" width="12.75" style="96" customWidth="1"/>
    <col min="6141" max="6141" width="13.875" style="96" customWidth="1"/>
    <col min="6142" max="6142" width="14.375" style="96" customWidth="1"/>
    <col min="6143" max="6143" width="12.75" style="96" customWidth="1"/>
    <col min="6144" max="6144" width="13.875" style="96" customWidth="1"/>
    <col min="6145" max="6145" width="14.375" style="96" customWidth="1"/>
    <col min="6146" max="6146" width="12.75" style="96" customWidth="1"/>
    <col min="6147" max="6149" width="7.375" style="96" customWidth="1"/>
    <col min="6150" max="6150" width="10.75" style="96" customWidth="1"/>
    <col min="6151" max="6383" width="9.125" style="96"/>
    <col min="6384" max="6384" width="6.625" style="96" customWidth="1"/>
    <col min="6385" max="6385" width="11.375" style="96" customWidth="1"/>
    <col min="6386" max="6386" width="6.875" style="96" customWidth="1"/>
    <col min="6387" max="6387" width="16.375" style="96" customWidth="1"/>
    <col min="6388" max="6388" width="14.125" style="96" customWidth="1"/>
    <col min="6389" max="6389" width="5.375" style="96" customWidth="1"/>
    <col min="6390" max="6390" width="44.875" style="96" customWidth="1"/>
    <col min="6391" max="6391" width="7.25" style="96" customWidth="1"/>
    <col min="6392" max="6392" width="6.375" style="96" customWidth="1"/>
    <col min="6393" max="6393" width="11.875" style="96" customWidth="1"/>
    <col min="6394" max="6394" width="14.625" style="96" customWidth="1"/>
    <col min="6395" max="6395" width="14.375" style="96" customWidth="1"/>
    <col min="6396" max="6396" width="12.75" style="96" customWidth="1"/>
    <col min="6397" max="6397" width="13.875" style="96" customWidth="1"/>
    <col min="6398" max="6398" width="14.375" style="96" customWidth="1"/>
    <col min="6399" max="6399" width="12.75" style="96" customWidth="1"/>
    <col min="6400" max="6400" width="13.875" style="96" customWidth="1"/>
    <col min="6401" max="6401" width="14.375" style="96" customWidth="1"/>
    <col min="6402" max="6402" width="12.75" style="96" customWidth="1"/>
    <col min="6403" max="6405" width="7.375" style="96" customWidth="1"/>
    <col min="6406" max="6406" width="10.75" style="96" customWidth="1"/>
    <col min="6407" max="6639" width="9.125" style="96"/>
    <col min="6640" max="6640" width="6.625" style="96" customWidth="1"/>
    <col min="6641" max="6641" width="11.375" style="96" customWidth="1"/>
    <col min="6642" max="6642" width="6.875" style="96" customWidth="1"/>
    <col min="6643" max="6643" width="16.375" style="96" customWidth="1"/>
    <col min="6644" max="6644" width="14.125" style="96" customWidth="1"/>
    <col min="6645" max="6645" width="5.375" style="96" customWidth="1"/>
    <col min="6646" max="6646" width="44.875" style="96" customWidth="1"/>
    <col min="6647" max="6647" width="7.25" style="96" customWidth="1"/>
    <col min="6648" max="6648" width="6.375" style="96" customWidth="1"/>
    <col min="6649" max="6649" width="11.875" style="96" customWidth="1"/>
    <col min="6650" max="6650" width="14.625" style="96" customWidth="1"/>
    <col min="6651" max="6651" width="14.375" style="96" customWidth="1"/>
    <col min="6652" max="6652" width="12.75" style="96" customWidth="1"/>
    <col min="6653" max="6653" width="13.875" style="96" customWidth="1"/>
    <col min="6654" max="6654" width="14.375" style="96" customWidth="1"/>
    <col min="6655" max="6655" width="12.75" style="96" customWidth="1"/>
    <col min="6656" max="6656" width="13.875" style="96" customWidth="1"/>
    <col min="6657" max="6657" width="14.375" style="96" customWidth="1"/>
    <col min="6658" max="6658" width="12.75" style="96" customWidth="1"/>
    <col min="6659" max="6661" width="7.375" style="96" customWidth="1"/>
    <col min="6662" max="6662" width="10.75" style="96" customWidth="1"/>
    <col min="6663" max="6895" width="9.125" style="96"/>
    <col min="6896" max="6896" width="6.625" style="96" customWidth="1"/>
    <col min="6897" max="6897" width="11.375" style="96" customWidth="1"/>
    <col min="6898" max="6898" width="6.875" style="96" customWidth="1"/>
    <col min="6899" max="6899" width="16.375" style="96" customWidth="1"/>
    <col min="6900" max="6900" width="14.125" style="96" customWidth="1"/>
    <col min="6901" max="6901" width="5.375" style="96" customWidth="1"/>
    <col min="6902" max="6902" width="44.875" style="96" customWidth="1"/>
    <col min="6903" max="6903" width="7.25" style="96" customWidth="1"/>
    <col min="6904" max="6904" width="6.375" style="96" customWidth="1"/>
    <col min="6905" max="6905" width="11.875" style="96" customWidth="1"/>
    <col min="6906" max="6906" width="14.625" style="96" customWidth="1"/>
    <col min="6907" max="6907" width="14.375" style="96" customWidth="1"/>
    <col min="6908" max="6908" width="12.75" style="96" customWidth="1"/>
    <col min="6909" max="6909" width="13.875" style="96" customWidth="1"/>
    <col min="6910" max="6910" width="14.375" style="96" customWidth="1"/>
    <col min="6911" max="6911" width="12.75" style="96" customWidth="1"/>
    <col min="6912" max="6912" width="13.875" style="96" customWidth="1"/>
    <col min="6913" max="6913" width="14.375" style="96" customWidth="1"/>
    <col min="6914" max="6914" width="12.75" style="96" customWidth="1"/>
    <col min="6915" max="6917" width="7.375" style="96" customWidth="1"/>
    <col min="6918" max="6918" width="10.75" style="96" customWidth="1"/>
    <col min="6919" max="7151" width="9.125" style="96"/>
    <col min="7152" max="7152" width="6.625" style="96" customWidth="1"/>
    <col min="7153" max="7153" width="11.375" style="96" customWidth="1"/>
    <col min="7154" max="7154" width="6.875" style="96" customWidth="1"/>
    <col min="7155" max="7155" width="16.375" style="96" customWidth="1"/>
    <col min="7156" max="7156" width="14.125" style="96" customWidth="1"/>
    <col min="7157" max="7157" width="5.375" style="96" customWidth="1"/>
    <col min="7158" max="7158" width="44.875" style="96" customWidth="1"/>
    <col min="7159" max="7159" width="7.25" style="96" customWidth="1"/>
    <col min="7160" max="7160" width="6.375" style="96" customWidth="1"/>
    <col min="7161" max="7161" width="11.875" style="96" customWidth="1"/>
    <col min="7162" max="7162" width="14.625" style="96" customWidth="1"/>
    <col min="7163" max="7163" width="14.375" style="96" customWidth="1"/>
    <col min="7164" max="7164" width="12.75" style="96" customWidth="1"/>
    <col min="7165" max="7165" width="13.875" style="96" customWidth="1"/>
    <col min="7166" max="7166" width="14.375" style="96" customWidth="1"/>
    <col min="7167" max="7167" width="12.75" style="96" customWidth="1"/>
    <col min="7168" max="7168" width="13.875" style="96" customWidth="1"/>
    <col min="7169" max="7169" width="14.375" style="96" customWidth="1"/>
    <col min="7170" max="7170" width="12.75" style="96" customWidth="1"/>
    <col min="7171" max="7173" width="7.375" style="96" customWidth="1"/>
    <col min="7174" max="7174" width="10.75" style="96" customWidth="1"/>
    <col min="7175" max="7407" width="9.125" style="96"/>
    <col min="7408" max="7408" width="6.625" style="96" customWidth="1"/>
    <col min="7409" max="7409" width="11.375" style="96" customWidth="1"/>
    <col min="7410" max="7410" width="6.875" style="96" customWidth="1"/>
    <col min="7411" max="7411" width="16.375" style="96" customWidth="1"/>
    <col min="7412" max="7412" width="14.125" style="96" customWidth="1"/>
    <col min="7413" max="7413" width="5.375" style="96" customWidth="1"/>
    <col min="7414" max="7414" width="44.875" style="96" customWidth="1"/>
    <col min="7415" max="7415" width="7.25" style="96" customWidth="1"/>
    <col min="7416" max="7416" width="6.375" style="96" customWidth="1"/>
    <col min="7417" max="7417" width="11.875" style="96" customWidth="1"/>
    <col min="7418" max="7418" width="14.625" style="96" customWidth="1"/>
    <col min="7419" max="7419" width="14.375" style="96" customWidth="1"/>
    <col min="7420" max="7420" width="12.75" style="96" customWidth="1"/>
    <col min="7421" max="7421" width="13.875" style="96" customWidth="1"/>
    <col min="7422" max="7422" width="14.375" style="96" customWidth="1"/>
    <col min="7423" max="7423" width="12.75" style="96" customWidth="1"/>
    <col min="7424" max="7424" width="13.875" style="96" customWidth="1"/>
    <col min="7425" max="7425" width="14.375" style="96" customWidth="1"/>
    <col min="7426" max="7426" width="12.75" style="96" customWidth="1"/>
    <col min="7427" max="7429" width="7.375" style="96" customWidth="1"/>
    <col min="7430" max="7430" width="10.75" style="96" customWidth="1"/>
    <col min="7431" max="7663" width="9.125" style="96"/>
    <col min="7664" max="7664" width="6.625" style="96" customWidth="1"/>
    <col min="7665" max="7665" width="11.375" style="96" customWidth="1"/>
    <col min="7666" max="7666" width="6.875" style="96" customWidth="1"/>
    <col min="7667" max="7667" width="16.375" style="96" customWidth="1"/>
    <col min="7668" max="7668" width="14.125" style="96" customWidth="1"/>
    <col min="7669" max="7669" width="5.375" style="96" customWidth="1"/>
    <col min="7670" max="7670" width="44.875" style="96" customWidth="1"/>
    <col min="7671" max="7671" width="7.25" style="96" customWidth="1"/>
    <col min="7672" max="7672" width="6.375" style="96" customWidth="1"/>
    <col min="7673" max="7673" width="11.875" style="96" customWidth="1"/>
    <col min="7674" max="7674" width="14.625" style="96" customWidth="1"/>
    <col min="7675" max="7675" width="14.375" style="96" customWidth="1"/>
    <col min="7676" max="7676" width="12.75" style="96" customWidth="1"/>
    <col min="7677" max="7677" width="13.875" style="96" customWidth="1"/>
    <col min="7678" max="7678" width="14.375" style="96" customWidth="1"/>
    <col min="7679" max="7679" width="12.75" style="96" customWidth="1"/>
    <col min="7680" max="7680" width="13.875" style="96" customWidth="1"/>
    <col min="7681" max="7681" width="14.375" style="96" customWidth="1"/>
    <col min="7682" max="7682" width="12.75" style="96" customWidth="1"/>
    <col min="7683" max="7685" width="7.375" style="96" customWidth="1"/>
    <col min="7686" max="7686" width="10.75" style="96" customWidth="1"/>
    <col min="7687" max="7919" width="9.125" style="96"/>
    <col min="7920" max="7920" width="6.625" style="96" customWidth="1"/>
    <col min="7921" max="7921" width="11.375" style="96" customWidth="1"/>
    <col min="7922" max="7922" width="6.875" style="96" customWidth="1"/>
    <col min="7923" max="7923" width="16.375" style="96" customWidth="1"/>
    <col min="7924" max="7924" width="14.125" style="96" customWidth="1"/>
    <col min="7925" max="7925" width="5.375" style="96" customWidth="1"/>
    <col min="7926" max="7926" width="44.875" style="96" customWidth="1"/>
    <col min="7927" max="7927" width="7.25" style="96" customWidth="1"/>
    <col min="7928" max="7928" width="6.375" style="96" customWidth="1"/>
    <col min="7929" max="7929" width="11.875" style="96" customWidth="1"/>
    <col min="7930" max="7930" width="14.625" style="96" customWidth="1"/>
    <col min="7931" max="7931" width="14.375" style="96" customWidth="1"/>
    <col min="7932" max="7932" width="12.75" style="96" customWidth="1"/>
    <col min="7933" max="7933" width="13.875" style="96" customWidth="1"/>
    <col min="7934" max="7934" width="14.375" style="96" customWidth="1"/>
    <col min="7935" max="7935" width="12.75" style="96" customWidth="1"/>
    <col min="7936" max="7936" width="13.875" style="96" customWidth="1"/>
    <col min="7937" max="7937" width="14.375" style="96" customWidth="1"/>
    <col min="7938" max="7938" width="12.75" style="96" customWidth="1"/>
    <col min="7939" max="7941" width="7.375" style="96" customWidth="1"/>
    <col min="7942" max="7942" width="10.75" style="96" customWidth="1"/>
    <col min="7943" max="8175" width="9.125" style="96"/>
    <col min="8176" max="8176" width="6.625" style="96" customWidth="1"/>
    <col min="8177" max="8177" width="11.375" style="96" customWidth="1"/>
    <col min="8178" max="8178" width="6.875" style="96" customWidth="1"/>
    <col min="8179" max="8179" width="16.375" style="96" customWidth="1"/>
    <col min="8180" max="8180" width="14.125" style="96" customWidth="1"/>
    <col min="8181" max="8181" width="5.375" style="96" customWidth="1"/>
    <col min="8182" max="8182" width="44.875" style="96" customWidth="1"/>
    <col min="8183" max="8183" width="7.25" style="96" customWidth="1"/>
    <col min="8184" max="8184" width="6.375" style="96" customWidth="1"/>
    <col min="8185" max="8185" width="11.875" style="96" customWidth="1"/>
    <col min="8186" max="8186" width="14.625" style="96" customWidth="1"/>
    <col min="8187" max="8187" width="14.375" style="96" customWidth="1"/>
    <col min="8188" max="8188" width="12.75" style="96" customWidth="1"/>
    <col min="8189" max="8189" width="13.875" style="96" customWidth="1"/>
    <col min="8190" max="8190" width="14.375" style="96" customWidth="1"/>
    <col min="8191" max="8191" width="12.75" style="96" customWidth="1"/>
    <col min="8192" max="8192" width="13.875" style="96" customWidth="1"/>
    <col min="8193" max="8193" width="14.375" style="96" customWidth="1"/>
    <col min="8194" max="8194" width="12.75" style="96" customWidth="1"/>
    <col min="8195" max="8197" width="7.375" style="96" customWidth="1"/>
    <col min="8198" max="8198" width="10.75" style="96" customWidth="1"/>
    <col min="8199" max="8431" width="9.125" style="96"/>
    <col min="8432" max="8432" width="6.625" style="96" customWidth="1"/>
    <col min="8433" max="8433" width="11.375" style="96" customWidth="1"/>
    <col min="8434" max="8434" width="6.875" style="96" customWidth="1"/>
    <col min="8435" max="8435" width="16.375" style="96" customWidth="1"/>
    <col min="8436" max="8436" width="14.125" style="96" customWidth="1"/>
    <col min="8437" max="8437" width="5.375" style="96" customWidth="1"/>
    <col min="8438" max="8438" width="44.875" style="96" customWidth="1"/>
    <col min="8439" max="8439" width="7.25" style="96" customWidth="1"/>
    <col min="8440" max="8440" width="6.375" style="96" customWidth="1"/>
    <col min="8441" max="8441" width="11.875" style="96" customWidth="1"/>
    <col min="8442" max="8442" width="14.625" style="96" customWidth="1"/>
    <col min="8443" max="8443" width="14.375" style="96" customWidth="1"/>
    <col min="8444" max="8444" width="12.75" style="96" customWidth="1"/>
    <col min="8445" max="8445" width="13.875" style="96" customWidth="1"/>
    <col min="8446" max="8446" width="14.375" style="96" customWidth="1"/>
    <col min="8447" max="8447" width="12.75" style="96" customWidth="1"/>
    <col min="8448" max="8448" width="13.875" style="96" customWidth="1"/>
    <col min="8449" max="8449" width="14.375" style="96" customWidth="1"/>
    <col min="8450" max="8450" width="12.75" style="96" customWidth="1"/>
    <col min="8451" max="8453" width="7.375" style="96" customWidth="1"/>
    <col min="8454" max="8454" width="10.75" style="96" customWidth="1"/>
    <col min="8455" max="8687" width="9.125" style="96"/>
    <col min="8688" max="8688" width="6.625" style="96" customWidth="1"/>
    <col min="8689" max="8689" width="11.375" style="96" customWidth="1"/>
    <col min="8690" max="8690" width="6.875" style="96" customWidth="1"/>
    <col min="8691" max="8691" width="16.375" style="96" customWidth="1"/>
    <col min="8692" max="8692" width="14.125" style="96" customWidth="1"/>
    <col min="8693" max="8693" width="5.375" style="96" customWidth="1"/>
    <col min="8694" max="8694" width="44.875" style="96" customWidth="1"/>
    <col min="8695" max="8695" width="7.25" style="96" customWidth="1"/>
    <col min="8696" max="8696" width="6.375" style="96" customWidth="1"/>
    <col min="8697" max="8697" width="11.875" style="96" customWidth="1"/>
    <col min="8698" max="8698" width="14.625" style="96" customWidth="1"/>
    <col min="8699" max="8699" width="14.375" style="96" customWidth="1"/>
    <col min="8700" max="8700" width="12.75" style="96" customWidth="1"/>
    <col min="8701" max="8701" width="13.875" style="96" customWidth="1"/>
    <col min="8702" max="8702" width="14.375" style="96" customWidth="1"/>
    <col min="8703" max="8703" width="12.75" style="96" customWidth="1"/>
    <col min="8704" max="8704" width="13.875" style="96" customWidth="1"/>
    <col min="8705" max="8705" width="14.375" style="96" customWidth="1"/>
    <col min="8706" max="8706" width="12.75" style="96" customWidth="1"/>
    <col min="8707" max="8709" width="7.375" style="96" customWidth="1"/>
    <col min="8710" max="8710" width="10.75" style="96" customWidth="1"/>
    <col min="8711" max="8943" width="9.125" style="96"/>
    <col min="8944" max="8944" width="6.625" style="96" customWidth="1"/>
    <col min="8945" max="8945" width="11.375" style="96" customWidth="1"/>
    <col min="8946" max="8946" width="6.875" style="96" customWidth="1"/>
    <col min="8947" max="8947" width="16.375" style="96" customWidth="1"/>
    <col min="8948" max="8948" width="14.125" style="96" customWidth="1"/>
    <col min="8949" max="8949" width="5.375" style="96" customWidth="1"/>
    <col min="8950" max="8950" width="44.875" style="96" customWidth="1"/>
    <col min="8951" max="8951" width="7.25" style="96" customWidth="1"/>
    <col min="8952" max="8952" width="6.375" style="96" customWidth="1"/>
    <col min="8953" max="8953" width="11.875" style="96" customWidth="1"/>
    <col min="8954" max="8954" width="14.625" style="96" customWidth="1"/>
    <col min="8955" max="8955" width="14.375" style="96" customWidth="1"/>
    <col min="8956" max="8956" width="12.75" style="96" customWidth="1"/>
    <col min="8957" max="8957" width="13.875" style="96" customWidth="1"/>
    <col min="8958" max="8958" width="14.375" style="96" customWidth="1"/>
    <col min="8959" max="8959" width="12.75" style="96" customWidth="1"/>
    <col min="8960" max="8960" width="13.875" style="96" customWidth="1"/>
    <col min="8961" max="8961" width="14.375" style="96" customWidth="1"/>
    <col min="8962" max="8962" width="12.75" style="96" customWidth="1"/>
    <col min="8963" max="8965" width="7.375" style="96" customWidth="1"/>
    <col min="8966" max="8966" width="10.75" style="96" customWidth="1"/>
    <col min="8967" max="9199" width="9.125" style="96"/>
    <col min="9200" max="9200" width="6.625" style="96" customWidth="1"/>
    <col min="9201" max="9201" width="11.375" style="96" customWidth="1"/>
    <col min="9202" max="9202" width="6.875" style="96" customWidth="1"/>
    <col min="9203" max="9203" width="16.375" style="96" customWidth="1"/>
    <col min="9204" max="9204" width="14.125" style="96" customWidth="1"/>
    <col min="9205" max="9205" width="5.375" style="96" customWidth="1"/>
    <col min="9206" max="9206" width="44.875" style="96" customWidth="1"/>
    <col min="9207" max="9207" width="7.25" style="96" customWidth="1"/>
    <col min="9208" max="9208" width="6.375" style="96" customWidth="1"/>
    <col min="9209" max="9209" width="11.875" style="96" customWidth="1"/>
    <col min="9210" max="9210" width="14.625" style="96" customWidth="1"/>
    <col min="9211" max="9211" width="14.375" style="96" customWidth="1"/>
    <col min="9212" max="9212" width="12.75" style="96" customWidth="1"/>
    <col min="9213" max="9213" width="13.875" style="96" customWidth="1"/>
    <col min="9214" max="9214" width="14.375" style="96" customWidth="1"/>
    <col min="9215" max="9215" width="12.75" style="96" customWidth="1"/>
    <col min="9216" max="9216" width="13.875" style="96" customWidth="1"/>
    <col min="9217" max="9217" width="14.375" style="96" customWidth="1"/>
    <col min="9218" max="9218" width="12.75" style="96" customWidth="1"/>
    <col min="9219" max="9221" width="7.375" style="96" customWidth="1"/>
    <col min="9222" max="9222" width="10.75" style="96" customWidth="1"/>
    <col min="9223" max="9455" width="9.125" style="96"/>
    <col min="9456" max="9456" width="6.625" style="96" customWidth="1"/>
    <col min="9457" max="9457" width="11.375" style="96" customWidth="1"/>
    <col min="9458" max="9458" width="6.875" style="96" customWidth="1"/>
    <col min="9459" max="9459" width="16.375" style="96" customWidth="1"/>
    <col min="9460" max="9460" width="14.125" style="96" customWidth="1"/>
    <col min="9461" max="9461" width="5.375" style="96" customWidth="1"/>
    <col min="9462" max="9462" width="44.875" style="96" customWidth="1"/>
    <col min="9463" max="9463" width="7.25" style="96" customWidth="1"/>
    <col min="9464" max="9464" width="6.375" style="96" customWidth="1"/>
    <col min="9465" max="9465" width="11.875" style="96" customWidth="1"/>
    <col min="9466" max="9466" width="14.625" style="96" customWidth="1"/>
    <col min="9467" max="9467" width="14.375" style="96" customWidth="1"/>
    <col min="9468" max="9468" width="12.75" style="96" customWidth="1"/>
    <col min="9469" max="9469" width="13.875" style="96" customWidth="1"/>
    <col min="9470" max="9470" width="14.375" style="96" customWidth="1"/>
    <col min="9471" max="9471" width="12.75" style="96" customWidth="1"/>
    <col min="9472" max="9472" width="13.875" style="96" customWidth="1"/>
    <col min="9473" max="9473" width="14.375" style="96" customWidth="1"/>
    <col min="9474" max="9474" width="12.75" style="96" customWidth="1"/>
    <col min="9475" max="9477" width="7.375" style="96" customWidth="1"/>
    <col min="9478" max="9478" width="10.75" style="96" customWidth="1"/>
    <col min="9479" max="9711" width="9.125" style="96"/>
    <col min="9712" max="9712" width="6.625" style="96" customWidth="1"/>
    <col min="9713" max="9713" width="11.375" style="96" customWidth="1"/>
    <col min="9714" max="9714" width="6.875" style="96" customWidth="1"/>
    <col min="9715" max="9715" width="16.375" style="96" customWidth="1"/>
    <col min="9716" max="9716" width="14.125" style="96" customWidth="1"/>
    <col min="9717" max="9717" width="5.375" style="96" customWidth="1"/>
    <col min="9718" max="9718" width="44.875" style="96" customWidth="1"/>
    <col min="9719" max="9719" width="7.25" style="96" customWidth="1"/>
    <col min="9720" max="9720" width="6.375" style="96" customWidth="1"/>
    <col min="9721" max="9721" width="11.875" style="96" customWidth="1"/>
    <col min="9722" max="9722" width="14.625" style="96" customWidth="1"/>
    <col min="9723" max="9723" width="14.375" style="96" customWidth="1"/>
    <col min="9724" max="9724" width="12.75" style="96" customWidth="1"/>
    <col min="9725" max="9725" width="13.875" style="96" customWidth="1"/>
    <col min="9726" max="9726" width="14.375" style="96" customWidth="1"/>
    <col min="9727" max="9727" width="12.75" style="96" customWidth="1"/>
    <col min="9728" max="9728" width="13.875" style="96" customWidth="1"/>
    <col min="9729" max="9729" width="14.375" style="96" customWidth="1"/>
    <col min="9730" max="9730" width="12.75" style="96" customWidth="1"/>
    <col min="9731" max="9733" width="7.375" style="96" customWidth="1"/>
    <col min="9734" max="9734" width="10.75" style="96" customWidth="1"/>
    <col min="9735" max="9967" width="9.125" style="96"/>
    <col min="9968" max="9968" width="6.625" style="96" customWidth="1"/>
    <col min="9969" max="9969" width="11.375" style="96" customWidth="1"/>
    <col min="9970" max="9970" width="6.875" style="96" customWidth="1"/>
    <col min="9971" max="9971" width="16.375" style="96" customWidth="1"/>
    <col min="9972" max="9972" width="14.125" style="96" customWidth="1"/>
    <col min="9973" max="9973" width="5.375" style="96" customWidth="1"/>
    <col min="9974" max="9974" width="44.875" style="96" customWidth="1"/>
    <col min="9975" max="9975" width="7.25" style="96" customWidth="1"/>
    <col min="9976" max="9976" width="6.375" style="96" customWidth="1"/>
    <col min="9977" max="9977" width="11.875" style="96" customWidth="1"/>
    <col min="9978" max="9978" width="14.625" style="96" customWidth="1"/>
    <col min="9979" max="9979" width="14.375" style="96" customWidth="1"/>
    <col min="9980" max="9980" width="12.75" style="96" customWidth="1"/>
    <col min="9981" max="9981" width="13.875" style="96" customWidth="1"/>
    <col min="9982" max="9982" width="14.375" style="96" customWidth="1"/>
    <col min="9983" max="9983" width="12.75" style="96" customWidth="1"/>
    <col min="9984" max="9984" width="13.875" style="96" customWidth="1"/>
    <col min="9985" max="9985" width="14.375" style="96" customWidth="1"/>
    <col min="9986" max="9986" width="12.75" style="96" customWidth="1"/>
    <col min="9987" max="9989" width="7.375" style="96" customWidth="1"/>
    <col min="9990" max="9990" width="10.75" style="96" customWidth="1"/>
    <col min="9991" max="10223" width="9.125" style="96"/>
    <col min="10224" max="10224" width="6.625" style="96" customWidth="1"/>
    <col min="10225" max="10225" width="11.375" style="96" customWidth="1"/>
    <col min="10226" max="10226" width="6.875" style="96" customWidth="1"/>
    <col min="10227" max="10227" width="16.375" style="96" customWidth="1"/>
    <col min="10228" max="10228" width="14.125" style="96" customWidth="1"/>
    <col min="10229" max="10229" width="5.375" style="96" customWidth="1"/>
    <col min="10230" max="10230" width="44.875" style="96" customWidth="1"/>
    <col min="10231" max="10231" width="7.25" style="96" customWidth="1"/>
    <col min="10232" max="10232" width="6.375" style="96" customWidth="1"/>
    <col min="10233" max="10233" width="11.875" style="96" customWidth="1"/>
    <col min="10234" max="10234" width="14.625" style="96" customWidth="1"/>
    <col min="10235" max="10235" width="14.375" style="96" customWidth="1"/>
    <col min="10236" max="10236" width="12.75" style="96" customWidth="1"/>
    <col min="10237" max="10237" width="13.875" style="96" customWidth="1"/>
    <col min="10238" max="10238" width="14.375" style="96" customWidth="1"/>
    <col min="10239" max="10239" width="12.75" style="96" customWidth="1"/>
    <col min="10240" max="10240" width="13.875" style="96" customWidth="1"/>
    <col min="10241" max="10241" width="14.375" style="96" customWidth="1"/>
    <col min="10242" max="10242" width="12.75" style="96" customWidth="1"/>
    <col min="10243" max="10245" width="7.375" style="96" customWidth="1"/>
    <col min="10246" max="10246" width="10.75" style="96" customWidth="1"/>
    <col min="10247" max="10479" width="9.125" style="96"/>
    <col min="10480" max="10480" width="6.625" style="96" customWidth="1"/>
    <col min="10481" max="10481" width="11.375" style="96" customWidth="1"/>
    <col min="10482" max="10482" width="6.875" style="96" customWidth="1"/>
    <col min="10483" max="10483" width="16.375" style="96" customWidth="1"/>
    <col min="10484" max="10484" width="14.125" style="96" customWidth="1"/>
    <col min="10485" max="10485" width="5.375" style="96" customWidth="1"/>
    <col min="10486" max="10486" width="44.875" style="96" customWidth="1"/>
    <col min="10487" max="10487" width="7.25" style="96" customWidth="1"/>
    <col min="10488" max="10488" width="6.375" style="96" customWidth="1"/>
    <col min="10489" max="10489" width="11.875" style="96" customWidth="1"/>
    <col min="10490" max="10490" width="14.625" style="96" customWidth="1"/>
    <col min="10491" max="10491" width="14.375" style="96" customWidth="1"/>
    <col min="10492" max="10492" width="12.75" style="96" customWidth="1"/>
    <col min="10493" max="10493" width="13.875" style="96" customWidth="1"/>
    <col min="10494" max="10494" width="14.375" style="96" customWidth="1"/>
    <col min="10495" max="10495" width="12.75" style="96" customWidth="1"/>
    <col min="10496" max="10496" width="13.875" style="96" customWidth="1"/>
    <col min="10497" max="10497" width="14.375" style="96" customWidth="1"/>
    <col min="10498" max="10498" width="12.75" style="96" customWidth="1"/>
    <col min="10499" max="10501" width="7.375" style="96" customWidth="1"/>
    <col min="10502" max="10502" width="10.75" style="96" customWidth="1"/>
    <col min="10503" max="10735" width="9.125" style="96"/>
    <col min="10736" max="10736" width="6.625" style="96" customWidth="1"/>
    <col min="10737" max="10737" width="11.375" style="96" customWidth="1"/>
    <col min="10738" max="10738" width="6.875" style="96" customWidth="1"/>
    <col min="10739" max="10739" width="16.375" style="96" customWidth="1"/>
    <col min="10740" max="10740" width="14.125" style="96" customWidth="1"/>
    <col min="10741" max="10741" width="5.375" style="96" customWidth="1"/>
    <col min="10742" max="10742" width="44.875" style="96" customWidth="1"/>
    <col min="10743" max="10743" width="7.25" style="96" customWidth="1"/>
    <col min="10744" max="10744" width="6.375" style="96" customWidth="1"/>
    <col min="10745" max="10745" width="11.875" style="96" customWidth="1"/>
    <col min="10746" max="10746" width="14.625" style="96" customWidth="1"/>
    <col min="10747" max="10747" width="14.375" style="96" customWidth="1"/>
    <col min="10748" max="10748" width="12.75" style="96" customWidth="1"/>
    <col min="10749" max="10749" width="13.875" style="96" customWidth="1"/>
    <col min="10750" max="10750" width="14.375" style="96" customWidth="1"/>
    <col min="10751" max="10751" width="12.75" style="96" customWidth="1"/>
    <col min="10752" max="10752" width="13.875" style="96" customWidth="1"/>
    <col min="10753" max="10753" width="14.375" style="96" customWidth="1"/>
    <col min="10754" max="10754" width="12.75" style="96" customWidth="1"/>
    <col min="10755" max="10757" width="7.375" style="96" customWidth="1"/>
    <col min="10758" max="10758" width="10.75" style="96" customWidth="1"/>
    <col min="10759" max="10991" width="9.125" style="96"/>
    <col min="10992" max="10992" width="6.625" style="96" customWidth="1"/>
    <col min="10993" max="10993" width="11.375" style="96" customWidth="1"/>
    <col min="10994" max="10994" width="6.875" style="96" customWidth="1"/>
    <col min="10995" max="10995" width="16.375" style="96" customWidth="1"/>
    <col min="10996" max="10996" width="14.125" style="96" customWidth="1"/>
    <col min="10997" max="10997" width="5.375" style="96" customWidth="1"/>
    <col min="10998" max="10998" width="44.875" style="96" customWidth="1"/>
    <col min="10999" max="10999" width="7.25" style="96" customWidth="1"/>
    <col min="11000" max="11000" width="6.375" style="96" customWidth="1"/>
    <col min="11001" max="11001" width="11.875" style="96" customWidth="1"/>
    <col min="11002" max="11002" width="14.625" style="96" customWidth="1"/>
    <col min="11003" max="11003" width="14.375" style="96" customWidth="1"/>
    <col min="11004" max="11004" width="12.75" style="96" customWidth="1"/>
    <col min="11005" max="11005" width="13.875" style="96" customWidth="1"/>
    <col min="11006" max="11006" width="14.375" style="96" customWidth="1"/>
    <col min="11007" max="11007" width="12.75" style="96" customWidth="1"/>
    <col min="11008" max="11008" width="13.875" style="96" customWidth="1"/>
    <col min="11009" max="11009" width="14.375" style="96" customWidth="1"/>
    <col min="11010" max="11010" width="12.75" style="96" customWidth="1"/>
    <col min="11011" max="11013" width="7.375" style="96" customWidth="1"/>
    <col min="11014" max="11014" width="10.75" style="96" customWidth="1"/>
    <col min="11015" max="11247" width="9.125" style="96"/>
    <col min="11248" max="11248" width="6.625" style="96" customWidth="1"/>
    <col min="11249" max="11249" width="11.375" style="96" customWidth="1"/>
    <col min="11250" max="11250" width="6.875" style="96" customWidth="1"/>
    <col min="11251" max="11251" width="16.375" style="96" customWidth="1"/>
    <col min="11252" max="11252" width="14.125" style="96" customWidth="1"/>
    <col min="11253" max="11253" width="5.375" style="96" customWidth="1"/>
    <col min="11254" max="11254" width="44.875" style="96" customWidth="1"/>
    <col min="11255" max="11255" width="7.25" style="96" customWidth="1"/>
    <col min="11256" max="11256" width="6.375" style="96" customWidth="1"/>
    <col min="11257" max="11257" width="11.875" style="96" customWidth="1"/>
    <col min="11258" max="11258" width="14.625" style="96" customWidth="1"/>
    <col min="11259" max="11259" width="14.375" style="96" customWidth="1"/>
    <col min="11260" max="11260" width="12.75" style="96" customWidth="1"/>
    <col min="11261" max="11261" width="13.875" style="96" customWidth="1"/>
    <col min="11262" max="11262" width="14.375" style="96" customWidth="1"/>
    <col min="11263" max="11263" width="12.75" style="96" customWidth="1"/>
    <col min="11264" max="11264" width="13.875" style="96" customWidth="1"/>
    <col min="11265" max="11265" width="14.375" style="96" customWidth="1"/>
    <col min="11266" max="11266" width="12.75" style="96" customWidth="1"/>
    <col min="11267" max="11269" width="7.375" style="96" customWidth="1"/>
    <col min="11270" max="11270" width="10.75" style="96" customWidth="1"/>
    <col min="11271" max="11503" width="9.125" style="96"/>
    <col min="11504" max="11504" width="6.625" style="96" customWidth="1"/>
    <col min="11505" max="11505" width="11.375" style="96" customWidth="1"/>
    <col min="11506" max="11506" width="6.875" style="96" customWidth="1"/>
    <col min="11507" max="11507" width="16.375" style="96" customWidth="1"/>
    <col min="11508" max="11508" width="14.125" style="96" customWidth="1"/>
    <col min="11509" max="11509" width="5.375" style="96" customWidth="1"/>
    <col min="11510" max="11510" width="44.875" style="96" customWidth="1"/>
    <col min="11511" max="11511" width="7.25" style="96" customWidth="1"/>
    <col min="11512" max="11512" width="6.375" style="96" customWidth="1"/>
    <col min="11513" max="11513" width="11.875" style="96" customWidth="1"/>
    <col min="11514" max="11514" width="14.625" style="96" customWidth="1"/>
    <col min="11515" max="11515" width="14.375" style="96" customWidth="1"/>
    <col min="11516" max="11516" width="12.75" style="96" customWidth="1"/>
    <col min="11517" max="11517" width="13.875" style="96" customWidth="1"/>
    <col min="11518" max="11518" width="14.375" style="96" customWidth="1"/>
    <col min="11519" max="11519" width="12.75" style="96" customWidth="1"/>
    <col min="11520" max="11520" width="13.875" style="96" customWidth="1"/>
    <col min="11521" max="11521" width="14.375" style="96" customWidth="1"/>
    <col min="11522" max="11522" width="12.75" style="96" customWidth="1"/>
    <col min="11523" max="11525" width="7.375" style="96" customWidth="1"/>
    <col min="11526" max="11526" width="10.75" style="96" customWidth="1"/>
    <col min="11527" max="11759" width="9.125" style="96"/>
    <col min="11760" max="11760" width="6.625" style="96" customWidth="1"/>
    <col min="11761" max="11761" width="11.375" style="96" customWidth="1"/>
    <col min="11762" max="11762" width="6.875" style="96" customWidth="1"/>
    <col min="11763" max="11763" width="16.375" style="96" customWidth="1"/>
    <col min="11764" max="11764" width="14.125" style="96" customWidth="1"/>
    <col min="11765" max="11765" width="5.375" style="96" customWidth="1"/>
    <col min="11766" max="11766" width="44.875" style="96" customWidth="1"/>
    <col min="11767" max="11767" width="7.25" style="96" customWidth="1"/>
    <col min="11768" max="11768" width="6.375" style="96" customWidth="1"/>
    <col min="11769" max="11769" width="11.875" style="96" customWidth="1"/>
    <col min="11770" max="11770" width="14.625" style="96" customWidth="1"/>
    <col min="11771" max="11771" width="14.375" style="96" customWidth="1"/>
    <col min="11772" max="11772" width="12.75" style="96" customWidth="1"/>
    <col min="11773" max="11773" width="13.875" style="96" customWidth="1"/>
    <col min="11774" max="11774" width="14.375" style="96" customWidth="1"/>
    <col min="11775" max="11775" width="12.75" style="96" customWidth="1"/>
    <col min="11776" max="11776" width="13.875" style="96" customWidth="1"/>
    <col min="11777" max="11777" width="14.375" style="96" customWidth="1"/>
    <col min="11778" max="11778" width="12.75" style="96" customWidth="1"/>
    <col min="11779" max="11781" width="7.375" style="96" customWidth="1"/>
    <col min="11782" max="11782" width="10.75" style="96" customWidth="1"/>
    <col min="11783" max="12015" width="9.125" style="96"/>
    <col min="12016" max="12016" width="6.625" style="96" customWidth="1"/>
    <col min="12017" max="12017" width="11.375" style="96" customWidth="1"/>
    <col min="12018" max="12018" width="6.875" style="96" customWidth="1"/>
    <col min="12019" max="12019" width="16.375" style="96" customWidth="1"/>
    <col min="12020" max="12020" width="14.125" style="96" customWidth="1"/>
    <col min="12021" max="12021" width="5.375" style="96" customWidth="1"/>
    <col min="12022" max="12022" width="44.875" style="96" customWidth="1"/>
    <col min="12023" max="12023" width="7.25" style="96" customWidth="1"/>
    <col min="12024" max="12024" width="6.375" style="96" customWidth="1"/>
    <col min="12025" max="12025" width="11.875" style="96" customWidth="1"/>
    <col min="12026" max="12026" width="14.625" style="96" customWidth="1"/>
    <col min="12027" max="12027" width="14.375" style="96" customWidth="1"/>
    <col min="12028" max="12028" width="12.75" style="96" customWidth="1"/>
    <col min="12029" max="12029" width="13.875" style="96" customWidth="1"/>
    <col min="12030" max="12030" width="14.375" style="96" customWidth="1"/>
    <col min="12031" max="12031" width="12.75" style="96" customWidth="1"/>
    <col min="12032" max="12032" width="13.875" style="96" customWidth="1"/>
    <col min="12033" max="12033" width="14.375" style="96" customWidth="1"/>
    <col min="12034" max="12034" width="12.75" style="96" customWidth="1"/>
    <col min="12035" max="12037" width="7.375" style="96" customWidth="1"/>
    <col min="12038" max="12038" width="10.75" style="96" customWidth="1"/>
    <col min="12039" max="12271" width="9.125" style="96"/>
    <col min="12272" max="12272" width="6.625" style="96" customWidth="1"/>
    <col min="12273" max="12273" width="11.375" style="96" customWidth="1"/>
    <col min="12274" max="12274" width="6.875" style="96" customWidth="1"/>
    <col min="12275" max="12275" width="16.375" style="96" customWidth="1"/>
    <col min="12276" max="12276" width="14.125" style="96" customWidth="1"/>
    <col min="12277" max="12277" width="5.375" style="96" customWidth="1"/>
    <col min="12278" max="12278" width="44.875" style="96" customWidth="1"/>
    <col min="12279" max="12279" width="7.25" style="96" customWidth="1"/>
    <col min="12280" max="12280" width="6.375" style="96" customWidth="1"/>
    <col min="12281" max="12281" width="11.875" style="96" customWidth="1"/>
    <col min="12282" max="12282" width="14.625" style="96" customWidth="1"/>
    <col min="12283" max="12283" width="14.375" style="96" customWidth="1"/>
    <col min="12284" max="12284" width="12.75" style="96" customWidth="1"/>
    <col min="12285" max="12285" width="13.875" style="96" customWidth="1"/>
    <col min="12286" max="12286" width="14.375" style="96" customWidth="1"/>
    <col min="12287" max="12287" width="12.75" style="96" customWidth="1"/>
    <col min="12288" max="12288" width="13.875" style="96" customWidth="1"/>
    <col min="12289" max="12289" width="14.375" style="96" customWidth="1"/>
    <col min="12290" max="12290" width="12.75" style="96" customWidth="1"/>
    <col min="12291" max="12293" width="7.375" style="96" customWidth="1"/>
    <col min="12294" max="12294" width="10.75" style="96" customWidth="1"/>
    <col min="12295" max="12527" width="9.125" style="96"/>
    <col min="12528" max="12528" width="6.625" style="96" customWidth="1"/>
    <col min="12529" max="12529" width="11.375" style="96" customWidth="1"/>
    <col min="12530" max="12530" width="6.875" style="96" customWidth="1"/>
    <col min="12531" max="12531" width="16.375" style="96" customWidth="1"/>
    <col min="12532" max="12532" width="14.125" style="96" customWidth="1"/>
    <col min="12533" max="12533" width="5.375" style="96" customWidth="1"/>
    <col min="12534" max="12534" width="44.875" style="96" customWidth="1"/>
    <col min="12535" max="12535" width="7.25" style="96" customWidth="1"/>
    <col min="12536" max="12536" width="6.375" style="96" customWidth="1"/>
    <col min="12537" max="12537" width="11.875" style="96" customWidth="1"/>
    <col min="12538" max="12538" width="14.625" style="96" customWidth="1"/>
    <col min="12539" max="12539" width="14.375" style="96" customWidth="1"/>
    <col min="12540" max="12540" width="12.75" style="96" customWidth="1"/>
    <col min="12541" max="12541" width="13.875" style="96" customWidth="1"/>
    <col min="12542" max="12542" width="14.375" style="96" customWidth="1"/>
    <col min="12543" max="12543" width="12.75" style="96" customWidth="1"/>
    <col min="12544" max="12544" width="13.875" style="96" customWidth="1"/>
    <col min="12545" max="12545" width="14.375" style="96" customWidth="1"/>
    <col min="12546" max="12546" width="12.75" style="96" customWidth="1"/>
    <col min="12547" max="12549" width="7.375" style="96" customWidth="1"/>
    <col min="12550" max="12550" width="10.75" style="96" customWidth="1"/>
    <col min="12551" max="12783" width="9.125" style="96"/>
    <col min="12784" max="12784" width="6.625" style="96" customWidth="1"/>
    <col min="12785" max="12785" width="11.375" style="96" customWidth="1"/>
    <col min="12786" max="12786" width="6.875" style="96" customWidth="1"/>
    <col min="12787" max="12787" width="16.375" style="96" customWidth="1"/>
    <col min="12788" max="12788" width="14.125" style="96" customWidth="1"/>
    <col min="12789" max="12789" width="5.375" style="96" customWidth="1"/>
    <col min="12790" max="12790" width="44.875" style="96" customWidth="1"/>
    <col min="12791" max="12791" width="7.25" style="96" customWidth="1"/>
    <col min="12792" max="12792" width="6.375" style="96" customWidth="1"/>
    <col min="12793" max="12793" width="11.875" style="96" customWidth="1"/>
    <col min="12794" max="12794" width="14.625" style="96" customWidth="1"/>
    <col min="12795" max="12795" width="14.375" style="96" customWidth="1"/>
    <col min="12796" max="12796" width="12.75" style="96" customWidth="1"/>
    <col min="12797" max="12797" width="13.875" style="96" customWidth="1"/>
    <col min="12798" max="12798" width="14.375" style="96" customWidth="1"/>
    <col min="12799" max="12799" width="12.75" style="96" customWidth="1"/>
    <col min="12800" max="12800" width="13.875" style="96" customWidth="1"/>
    <col min="12801" max="12801" width="14.375" style="96" customWidth="1"/>
    <col min="12802" max="12802" width="12.75" style="96" customWidth="1"/>
    <col min="12803" max="12805" width="7.375" style="96" customWidth="1"/>
    <col min="12806" max="12806" width="10.75" style="96" customWidth="1"/>
    <col min="12807" max="13039" width="9.125" style="96"/>
    <col min="13040" max="13040" width="6.625" style="96" customWidth="1"/>
    <col min="13041" max="13041" width="11.375" style="96" customWidth="1"/>
    <col min="13042" max="13042" width="6.875" style="96" customWidth="1"/>
    <col min="13043" max="13043" width="16.375" style="96" customWidth="1"/>
    <col min="13044" max="13044" width="14.125" style="96" customWidth="1"/>
    <col min="13045" max="13045" width="5.375" style="96" customWidth="1"/>
    <col min="13046" max="13046" width="44.875" style="96" customWidth="1"/>
    <col min="13047" max="13047" width="7.25" style="96" customWidth="1"/>
    <col min="13048" max="13048" width="6.375" style="96" customWidth="1"/>
    <col min="13049" max="13049" width="11.875" style="96" customWidth="1"/>
    <col min="13050" max="13050" width="14.625" style="96" customWidth="1"/>
    <col min="13051" max="13051" width="14.375" style="96" customWidth="1"/>
    <col min="13052" max="13052" width="12.75" style="96" customWidth="1"/>
    <col min="13053" max="13053" width="13.875" style="96" customWidth="1"/>
    <col min="13054" max="13054" width="14.375" style="96" customWidth="1"/>
    <col min="13055" max="13055" width="12.75" style="96" customWidth="1"/>
    <col min="13056" max="13056" width="13.875" style="96" customWidth="1"/>
    <col min="13057" max="13057" width="14.375" style="96" customWidth="1"/>
    <col min="13058" max="13058" width="12.75" style="96" customWidth="1"/>
    <col min="13059" max="13061" width="7.375" style="96" customWidth="1"/>
    <col min="13062" max="13062" width="10.75" style="96" customWidth="1"/>
    <col min="13063" max="13295" width="9.125" style="96"/>
    <col min="13296" max="13296" width="6.625" style="96" customWidth="1"/>
    <col min="13297" max="13297" width="11.375" style="96" customWidth="1"/>
    <col min="13298" max="13298" width="6.875" style="96" customWidth="1"/>
    <col min="13299" max="13299" width="16.375" style="96" customWidth="1"/>
    <col min="13300" max="13300" width="14.125" style="96" customWidth="1"/>
    <col min="13301" max="13301" width="5.375" style="96" customWidth="1"/>
    <col min="13302" max="13302" width="44.875" style="96" customWidth="1"/>
    <col min="13303" max="13303" width="7.25" style="96" customWidth="1"/>
    <col min="13304" max="13304" width="6.375" style="96" customWidth="1"/>
    <col min="13305" max="13305" width="11.875" style="96" customWidth="1"/>
    <col min="13306" max="13306" width="14.625" style="96" customWidth="1"/>
    <col min="13307" max="13307" width="14.375" style="96" customWidth="1"/>
    <col min="13308" max="13308" width="12.75" style="96" customWidth="1"/>
    <col min="13309" max="13309" width="13.875" style="96" customWidth="1"/>
    <col min="13310" max="13310" width="14.375" style="96" customWidth="1"/>
    <col min="13311" max="13311" width="12.75" style="96" customWidth="1"/>
    <col min="13312" max="13312" width="13.875" style="96" customWidth="1"/>
    <col min="13313" max="13313" width="14.375" style="96" customWidth="1"/>
    <col min="13314" max="13314" width="12.75" style="96" customWidth="1"/>
    <col min="13315" max="13317" width="7.375" style="96" customWidth="1"/>
    <col min="13318" max="13318" width="10.75" style="96" customWidth="1"/>
    <col min="13319" max="13551" width="9.125" style="96"/>
    <col min="13552" max="13552" width="6.625" style="96" customWidth="1"/>
    <col min="13553" max="13553" width="11.375" style="96" customWidth="1"/>
    <col min="13554" max="13554" width="6.875" style="96" customWidth="1"/>
    <col min="13555" max="13555" width="16.375" style="96" customWidth="1"/>
    <col min="13556" max="13556" width="14.125" style="96" customWidth="1"/>
    <col min="13557" max="13557" width="5.375" style="96" customWidth="1"/>
    <col min="13558" max="13558" width="44.875" style="96" customWidth="1"/>
    <col min="13559" max="13559" width="7.25" style="96" customWidth="1"/>
    <col min="13560" max="13560" width="6.375" style="96" customWidth="1"/>
    <col min="13561" max="13561" width="11.875" style="96" customWidth="1"/>
    <col min="13562" max="13562" width="14.625" style="96" customWidth="1"/>
    <col min="13563" max="13563" width="14.375" style="96" customWidth="1"/>
    <col min="13564" max="13564" width="12.75" style="96" customWidth="1"/>
    <col min="13565" max="13565" width="13.875" style="96" customWidth="1"/>
    <col min="13566" max="13566" width="14.375" style="96" customWidth="1"/>
    <col min="13567" max="13567" width="12.75" style="96" customWidth="1"/>
    <col min="13568" max="13568" width="13.875" style="96" customWidth="1"/>
    <col min="13569" max="13569" width="14.375" style="96" customWidth="1"/>
    <col min="13570" max="13570" width="12.75" style="96" customWidth="1"/>
    <col min="13571" max="13573" width="7.375" style="96" customWidth="1"/>
    <col min="13574" max="13574" width="10.75" style="96" customWidth="1"/>
    <col min="13575" max="13807" width="9.125" style="96"/>
    <col min="13808" max="13808" width="6.625" style="96" customWidth="1"/>
    <col min="13809" max="13809" width="11.375" style="96" customWidth="1"/>
    <col min="13810" max="13810" width="6.875" style="96" customWidth="1"/>
    <col min="13811" max="13811" width="16.375" style="96" customWidth="1"/>
    <col min="13812" max="13812" width="14.125" style="96" customWidth="1"/>
    <col min="13813" max="13813" width="5.375" style="96" customWidth="1"/>
    <col min="13814" max="13814" width="44.875" style="96" customWidth="1"/>
    <col min="13815" max="13815" width="7.25" style="96" customWidth="1"/>
    <col min="13816" max="13816" width="6.375" style="96" customWidth="1"/>
    <col min="13817" max="13817" width="11.875" style="96" customWidth="1"/>
    <col min="13818" max="13818" width="14.625" style="96" customWidth="1"/>
    <col min="13819" max="13819" width="14.375" style="96" customWidth="1"/>
    <col min="13820" max="13820" width="12.75" style="96" customWidth="1"/>
    <col min="13821" max="13821" width="13.875" style="96" customWidth="1"/>
    <col min="13822" max="13822" width="14.375" style="96" customWidth="1"/>
    <col min="13823" max="13823" width="12.75" style="96" customWidth="1"/>
    <col min="13824" max="13824" width="13.875" style="96" customWidth="1"/>
    <col min="13825" max="13825" width="14.375" style="96" customWidth="1"/>
    <col min="13826" max="13826" width="12.75" style="96" customWidth="1"/>
    <col min="13827" max="13829" width="7.375" style="96" customWidth="1"/>
    <col min="13830" max="13830" width="10.75" style="96" customWidth="1"/>
    <col min="13831" max="14063" width="9.125" style="96"/>
    <col min="14064" max="14064" width="6.625" style="96" customWidth="1"/>
    <col min="14065" max="14065" width="11.375" style="96" customWidth="1"/>
    <col min="14066" max="14066" width="6.875" style="96" customWidth="1"/>
    <col min="14067" max="14067" width="16.375" style="96" customWidth="1"/>
    <col min="14068" max="14068" width="14.125" style="96" customWidth="1"/>
    <col min="14069" max="14069" width="5.375" style="96" customWidth="1"/>
    <col min="14070" max="14070" width="44.875" style="96" customWidth="1"/>
    <col min="14071" max="14071" width="7.25" style="96" customWidth="1"/>
    <col min="14072" max="14072" width="6.375" style="96" customWidth="1"/>
    <col min="14073" max="14073" width="11.875" style="96" customWidth="1"/>
    <col min="14074" max="14074" width="14.625" style="96" customWidth="1"/>
    <col min="14075" max="14075" width="14.375" style="96" customWidth="1"/>
    <col min="14076" max="14076" width="12.75" style="96" customWidth="1"/>
    <col min="14077" max="14077" width="13.875" style="96" customWidth="1"/>
    <col min="14078" max="14078" width="14.375" style="96" customWidth="1"/>
    <col min="14079" max="14079" width="12.75" style="96" customWidth="1"/>
    <col min="14080" max="14080" width="13.875" style="96" customWidth="1"/>
    <col min="14081" max="14081" width="14.375" style="96" customWidth="1"/>
    <col min="14082" max="14082" width="12.75" style="96" customWidth="1"/>
    <col min="14083" max="14085" width="7.375" style="96" customWidth="1"/>
    <col min="14086" max="14086" width="10.75" style="96" customWidth="1"/>
    <col min="14087" max="14319" width="9.125" style="96"/>
    <col min="14320" max="14320" width="6.625" style="96" customWidth="1"/>
    <col min="14321" max="14321" width="11.375" style="96" customWidth="1"/>
    <col min="14322" max="14322" width="6.875" style="96" customWidth="1"/>
    <col min="14323" max="14323" width="16.375" style="96" customWidth="1"/>
    <col min="14324" max="14324" width="14.125" style="96" customWidth="1"/>
    <col min="14325" max="14325" width="5.375" style="96" customWidth="1"/>
    <col min="14326" max="14326" width="44.875" style="96" customWidth="1"/>
    <col min="14327" max="14327" width="7.25" style="96" customWidth="1"/>
    <col min="14328" max="14328" width="6.375" style="96" customWidth="1"/>
    <col min="14329" max="14329" width="11.875" style="96" customWidth="1"/>
    <col min="14330" max="14330" width="14.625" style="96" customWidth="1"/>
    <col min="14331" max="14331" width="14.375" style="96" customWidth="1"/>
    <col min="14332" max="14332" width="12.75" style="96" customWidth="1"/>
    <col min="14333" max="14333" width="13.875" style="96" customWidth="1"/>
    <col min="14334" max="14334" width="14.375" style="96" customWidth="1"/>
    <col min="14335" max="14335" width="12.75" style="96" customWidth="1"/>
    <col min="14336" max="14336" width="13.875" style="96" customWidth="1"/>
    <col min="14337" max="14337" width="14.375" style="96" customWidth="1"/>
    <col min="14338" max="14338" width="12.75" style="96" customWidth="1"/>
    <col min="14339" max="14341" width="7.375" style="96" customWidth="1"/>
    <col min="14342" max="14342" width="10.75" style="96" customWidth="1"/>
    <col min="14343" max="14575" width="9.125" style="96"/>
    <col min="14576" max="14576" width="6.625" style="96" customWidth="1"/>
    <col min="14577" max="14577" width="11.375" style="96" customWidth="1"/>
    <col min="14578" max="14578" width="6.875" style="96" customWidth="1"/>
    <col min="14579" max="14579" width="16.375" style="96" customWidth="1"/>
    <col min="14580" max="14580" width="14.125" style="96" customWidth="1"/>
    <col min="14581" max="14581" width="5.375" style="96" customWidth="1"/>
    <col min="14582" max="14582" width="44.875" style="96" customWidth="1"/>
    <col min="14583" max="14583" width="7.25" style="96" customWidth="1"/>
    <col min="14584" max="14584" width="6.375" style="96" customWidth="1"/>
    <col min="14585" max="14585" width="11.875" style="96" customWidth="1"/>
    <col min="14586" max="14586" width="14.625" style="96" customWidth="1"/>
    <col min="14587" max="14587" width="14.375" style="96" customWidth="1"/>
    <col min="14588" max="14588" width="12.75" style="96" customWidth="1"/>
    <col min="14589" max="14589" width="13.875" style="96" customWidth="1"/>
    <col min="14590" max="14590" width="14.375" style="96" customWidth="1"/>
    <col min="14591" max="14591" width="12.75" style="96" customWidth="1"/>
    <col min="14592" max="14592" width="13.875" style="96" customWidth="1"/>
    <col min="14593" max="14593" width="14.375" style="96" customWidth="1"/>
    <col min="14594" max="14594" width="12.75" style="96" customWidth="1"/>
    <col min="14595" max="14597" width="7.375" style="96" customWidth="1"/>
    <col min="14598" max="14598" width="10.75" style="96" customWidth="1"/>
    <col min="14599" max="14831" width="9.125" style="96"/>
    <col min="14832" max="14832" width="6.625" style="96" customWidth="1"/>
    <col min="14833" max="14833" width="11.375" style="96" customWidth="1"/>
    <col min="14834" max="14834" width="6.875" style="96" customWidth="1"/>
    <col min="14835" max="14835" width="16.375" style="96" customWidth="1"/>
    <col min="14836" max="14836" width="14.125" style="96" customWidth="1"/>
    <col min="14837" max="14837" width="5.375" style="96" customWidth="1"/>
    <col min="14838" max="14838" width="44.875" style="96" customWidth="1"/>
    <col min="14839" max="14839" width="7.25" style="96" customWidth="1"/>
    <col min="14840" max="14840" width="6.375" style="96" customWidth="1"/>
    <col min="14841" max="14841" width="11.875" style="96" customWidth="1"/>
    <col min="14842" max="14842" width="14.625" style="96" customWidth="1"/>
    <col min="14843" max="14843" width="14.375" style="96" customWidth="1"/>
    <col min="14844" max="14844" width="12.75" style="96" customWidth="1"/>
    <col min="14845" max="14845" width="13.875" style="96" customWidth="1"/>
    <col min="14846" max="14846" width="14.375" style="96" customWidth="1"/>
    <col min="14847" max="14847" width="12.75" style="96" customWidth="1"/>
    <col min="14848" max="14848" width="13.875" style="96" customWidth="1"/>
    <col min="14849" max="14849" width="14.375" style="96" customWidth="1"/>
    <col min="14850" max="14850" width="12.75" style="96" customWidth="1"/>
    <col min="14851" max="14853" width="7.375" style="96" customWidth="1"/>
    <col min="14854" max="14854" width="10.75" style="96" customWidth="1"/>
    <col min="14855" max="15087" width="9.125" style="96"/>
    <col min="15088" max="15088" width="6.625" style="96" customWidth="1"/>
    <col min="15089" max="15089" width="11.375" style="96" customWidth="1"/>
    <col min="15090" max="15090" width="6.875" style="96" customWidth="1"/>
    <col min="15091" max="15091" width="16.375" style="96" customWidth="1"/>
    <col min="15092" max="15092" width="14.125" style="96" customWidth="1"/>
    <col min="15093" max="15093" width="5.375" style="96" customWidth="1"/>
    <col min="15094" max="15094" width="44.875" style="96" customWidth="1"/>
    <col min="15095" max="15095" width="7.25" style="96" customWidth="1"/>
    <col min="15096" max="15096" width="6.375" style="96" customWidth="1"/>
    <col min="15097" max="15097" width="11.875" style="96" customWidth="1"/>
    <col min="15098" max="15098" width="14.625" style="96" customWidth="1"/>
    <col min="15099" max="15099" width="14.375" style="96" customWidth="1"/>
    <col min="15100" max="15100" width="12.75" style="96" customWidth="1"/>
    <col min="15101" max="15101" width="13.875" style="96" customWidth="1"/>
    <col min="15102" max="15102" width="14.375" style="96" customWidth="1"/>
    <col min="15103" max="15103" width="12.75" style="96" customWidth="1"/>
    <col min="15104" max="15104" width="13.875" style="96" customWidth="1"/>
    <col min="15105" max="15105" width="14.375" style="96" customWidth="1"/>
    <col min="15106" max="15106" width="12.75" style="96" customWidth="1"/>
    <col min="15107" max="15109" width="7.375" style="96" customWidth="1"/>
    <col min="15110" max="15110" width="10.75" style="96" customWidth="1"/>
    <col min="15111" max="15343" width="9.125" style="96"/>
    <col min="15344" max="15344" width="6.625" style="96" customWidth="1"/>
    <col min="15345" max="15345" width="11.375" style="96" customWidth="1"/>
    <col min="15346" max="15346" width="6.875" style="96" customWidth="1"/>
    <col min="15347" max="15347" width="16.375" style="96" customWidth="1"/>
    <col min="15348" max="15348" width="14.125" style="96" customWidth="1"/>
    <col min="15349" max="15349" width="5.375" style="96" customWidth="1"/>
    <col min="15350" max="15350" width="44.875" style="96" customWidth="1"/>
    <col min="15351" max="15351" width="7.25" style="96" customWidth="1"/>
    <col min="15352" max="15352" width="6.375" style="96" customWidth="1"/>
    <col min="15353" max="15353" width="11.875" style="96" customWidth="1"/>
    <col min="15354" max="15354" width="14.625" style="96" customWidth="1"/>
    <col min="15355" max="15355" width="14.375" style="96" customWidth="1"/>
    <col min="15356" max="15356" width="12.75" style="96" customWidth="1"/>
    <col min="15357" max="15357" width="13.875" style="96" customWidth="1"/>
    <col min="15358" max="15358" width="14.375" style="96" customWidth="1"/>
    <col min="15359" max="15359" width="12.75" style="96" customWidth="1"/>
    <col min="15360" max="15360" width="13.875" style="96" customWidth="1"/>
    <col min="15361" max="15361" width="14.375" style="96" customWidth="1"/>
    <col min="15362" max="15362" width="12.75" style="96" customWidth="1"/>
    <col min="15363" max="15365" width="7.375" style="96" customWidth="1"/>
    <col min="15366" max="15366" width="10.75" style="96" customWidth="1"/>
    <col min="15367" max="15599" width="9.125" style="96"/>
    <col min="15600" max="15600" width="6.625" style="96" customWidth="1"/>
    <col min="15601" max="15601" width="11.375" style="96" customWidth="1"/>
    <col min="15602" max="15602" width="6.875" style="96" customWidth="1"/>
    <col min="15603" max="15603" width="16.375" style="96" customWidth="1"/>
    <col min="15604" max="15604" width="14.125" style="96" customWidth="1"/>
    <col min="15605" max="15605" width="5.375" style="96" customWidth="1"/>
    <col min="15606" max="15606" width="44.875" style="96" customWidth="1"/>
    <col min="15607" max="15607" width="7.25" style="96" customWidth="1"/>
    <col min="15608" max="15608" width="6.375" style="96" customWidth="1"/>
    <col min="15609" max="15609" width="11.875" style="96" customWidth="1"/>
    <col min="15610" max="15610" width="14.625" style="96" customWidth="1"/>
    <col min="15611" max="15611" width="14.375" style="96" customWidth="1"/>
    <col min="15612" max="15612" width="12.75" style="96" customWidth="1"/>
    <col min="15613" max="15613" width="13.875" style="96" customWidth="1"/>
    <col min="15614" max="15614" width="14.375" style="96" customWidth="1"/>
    <col min="15615" max="15615" width="12.75" style="96" customWidth="1"/>
    <col min="15616" max="15616" width="13.875" style="96" customWidth="1"/>
    <col min="15617" max="15617" width="14.375" style="96" customWidth="1"/>
    <col min="15618" max="15618" width="12.75" style="96" customWidth="1"/>
    <col min="15619" max="15621" width="7.375" style="96" customWidth="1"/>
    <col min="15622" max="15622" width="10.75" style="96" customWidth="1"/>
    <col min="15623" max="15855" width="9.125" style="96"/>
    <col min="15856" max="15856" width="6.625" style="96" customWidth="1"/>
    <col min="15857" max="15857" width="11.375" style="96" customWidth="1"/>
    <col min="15858" max="15858" width="6.875" style="96" customWidth="1"/>
    <col min="15859" max="15859" width="16.375" style="96" customWidth="1"/>
    <col min="15860" max="15860" width="14.125" style="96" customWidth="1"/>
    <col min="15861" max="15861" width="5.375" style="96" customWidth="1"/>
    <col min="15862" max="15862" width="44.875" style="96" customWidth="1"/>
    <col min="15863" max="15863" width="7.25" style="96" customWidth="1"/>
    <col min="15864" max="15864" width="6.375" style="96" customWidth="1"/>
    <col min="15865" max="15865" width="11.875" style="96" customWidth="1"/>
    <col min="15866" max="15866" width="14.625" style="96" customWidth="1"/>
    <col min="15867" max="15867" width="14.375" style="96" customWidth="1"/>
    <col min="15868" max="15868" width="12.75" style="96" customWidth="1"/>
    <col min="15869" max="15869" width="13.875" style="96" customWidth="1"/>
    <col min="15870" max="15870" width="14.375" style="96" customWidth="1"/>
    <col min="15871" max="15871" width="12.75" style="96" customWidth="1"/>
    <col min="15872" max="15872" width="13.875" style="96" customWidth="1"/>
    <col min="15873" max="15873" width="14.375" style="96" customWidth="1"/>
    <col min="15874" max="15874" width="12.75" style="96" customWidth="1"/>
    <col min="15875" max="15877" width="7.375" style="96" customWidth="1"/>
    <col min="15878" max="15878" width="10.75" style="96" customWidth="1"/>
    <col min="15879" max="16111" width="9.125" style="96"/>
    <col min="16112" max="16112" width="6.625" style="96" customWidth="1"/>
    <col min="16113" max="16113" width="11.375" style="96" customWidth="1"/>
    <col min="16114" max="16114" width="6.875" style="96" customWidth="1"/>
    <col min="16115" max="16115" width="16.375" style="96" customWidth="1"/>
    <col min="16116" max="16116" width="14.125" style="96" customWidth="1"/>
    <col min="16117" max="16117" width="5.375" style="96" customWidth="1"/>
    <col min="16118" max="16118" width="44.875" style="96" customWidth="1"/>
    <col min="16119" max="16119" width="7.25" style="96" customWidth="1"/>
    <col min="16120" max="16120" width="6.375" style="96" customWidth="1"/>
    <col min="16121" max="16121" width="11.875" style="96" customWidth="1"/>
    <col min="16122" max="16122" width="14.625" style="96" customWidth="1"/>
    <col min="16123" max="16123" width="14.375" style="96" customWidth="1"/>
    <col min="16124" max="16124" width="12.75" style="96" customWidth="1"/>
    <col min="16125" max="16125" width="13.875" style="96" customWidth="1"/>
    <col min="16126" max="16126" width="14.375" style="96" customWidth="1"/>
    <col min="16127" max="16127" width="12.75" style="96" customWidth="1"/>
    <col min="16128" max="16128" width="13.875" style="96" customWidth="1"/>
    <col min="16129" max="16129" width="14.375" style="96" customWidth="1"/>
    <col min="16130" max="16130" width="12.75" style="96" customWidth="1"/>
    <col min="16131" max="16133" width="7.375" style="96" customWidth="1"/>
    <col min="16134" max="16134" width="10.75" style="96" customWidth="1"/>
    <col min="16135" max="16384" width="9.125" style="96"/>
  </cols>
  <sheetData>
    <row r="1" spans="1:19" x14ac:dyDescent="0.35">
      <c r="A1" s="348" t="s">
        <v>595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92" t="s">
        <v>596</v>
      </c>
      <c r="N1" s="93"/>
      <c r="O1" s="93"/>
      <c r="P1" s="93"/>
    </row>
    <row r="2" spans="1:19" ht="24" customHeight="1" x14ac:dyDescent="0.35">
      <c r="A2" s="349" t="s">
        <v>2339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97"/>
      <c r="N2" s="98"/>
      <c r="O2" s="98"/>
      <c r="P2" s="98"/>
    </row>
    <row r="3" spans="1:19" s="99" customFormat="1" ht="36.75" customHeight="1" x14ac:dyDescent="0.2">
      <c r="A3" s="340" t="s">
        <v>63</v>
      </c>
      <c r="B3" s="340" t="s">
        <v>161</v>
      </c>
      <c r="C3" s="340" t="s">
        <v>162</v>
      </c>
      <c r="D3" s="340" t="s">
        <v>163</v>
      </c>
      <c r="E3" s="340" t="s">
        <v>75</v>
      </c>
      <c r="F3" s="340" t="s">
        <v>164</v>
      </c>
      <c r="G3" s="340" t="s">
        <v>165</v>
      </c>
      <c r="H3" s="342" t="s">
        <v>166</v>
      </c>
      <c r="I3" s="340" t="s">
        <v>167</v>
      </c>
      <c r="J3" s="337" t="s">
        <v>168</v>
      </c>
      <c r="K3" s="338" t="s">
        <v>169</v>
      </c>
      <c r="L3" s="328" t="s">
        <v>591</v>
      </c>
      <c r="M3" s="328" t="s">
        <v>10</v>
      </c>
      <c r="N3" s="325" t="s">
        <v>170</v>
      </c>
      <c r="O3" s="326"/>
      <c r="P3" s="327"/>
      <c r="Q3" s="330" t="s">
        <v>11</v>
      </c>
      <c r="R3" s="353" t="s">
        <v>594</v>
      </c>
      <c r="S3" s="347"/>
    </row>
    <row r="4" spans="1:19" s="99" customFormat="1" ht="63" x14ac:dyDescent="0.2">
      <c r="A4" s="341"/>
      <c r="B4" s="341"/>
      <c r="C4" s="341"/>
      <c r="D4" s="341"/>
      <c r="E4" s="341"/>
      <c r="F4" s="341"/>
      <c r="G4" s="341"/>
      <c r="H4" s="343"/>
      <c r="I4" s="341"/>
      <c r="J4" s="337"/>
      <c r="K4" s="339"/>
      <c r="L4" s="329"/>
      <c r="M4" s="329"/>
      <c r="N4" s="100" t="s">
        <v>171</v>
      </c>
      <c r="O4" s="100" t="s">
        <v>172</v>
      </c>
      <c r="P4" s="100" t="s">
        <v>65</v>
      </c>
      <c r="Q4" s="330"/>
      <c r="R4" s="353"/>
      <c r="S4" s="347"/>
    </row>
    <row r="5" spans="1:19" x14ac:dyDescent="0.35">
      <c r="A5" s="101">
        <v>1</v>
      </c>
      <c r="B5" s="102" t="s">
        <v>57</v>
      </c>
      <c r="C5" s="102" t="s">
        <v>173</v>
      </c>
      <c r="D5" s="102" t="s">
        <v>1418</v>
      </c>
      <c r="E5" s="102" t="s">
        <v>174</v>
      </c>
      <c r="F5" s="102" t="s">
        <v>175</v>
      </c>
      <c r="G5" s="102" t="s">
        <v>176</v>
      </c>
      <c r="H5" s="103"/>
      <c r="I5" s="101"/>
      <c r="J5" s="104"/>
      <c r="K5" s="105"/>
      <c r="L5" s="106"/>
      <c r="M5" s="106"/>
      <c r="N5" s="102"/>
      <c r="O5" s="102"/>
      <c r="P5" s="102"/>
    </row>
    <row r="6" spans="1:19" x14ac:dyDescent="0.35">
      <c r="A6" s="101">
        <v>2</v>
      </c>
      <c r="B6" s="102" t="s">
        <v>57</v>
      </c>
      <c r="C6" s="102" t="s">
        <v>177</v>
      </c>
      <c r="D6" s="102" t="s">
        <v>1418</v>
      </c>
      <c r="E6" s="102" t="s">
        <v>174</v>
      </c>
      <c r="F6" s="102" t="s">
        <v>178</v>
      </c>
      <c r="G6" s="102" t="s">
        <v>1432</v>
      </c>
      <c r="H6" s="103">
        <v>8185</v>
      </c>
      <c r="I6" s="101">
        <v>5</v>
      </c>
      <c r="J6" s="104">
        <f>บึงกาฬ!F10</f>
        <v>586240.14</v>
      </c>
      <c r="K6" s="105">
        <f>บึงกาฬ!AG10</f>
        <v>533241.29</v>
      </c>
      <c r="L6" s="106">
        <f>บึงกาฬ!AH10</f>
        <v>1890247.54</v>
      </c>
      <c r="M6" s="106">
        <f>บึงกาฬ!AI10</f>
        <v>2258270.83</v>
      </c>
      <c r="N6" s="102"/>
      <c r="O6" s="102"/>
      <c r="P6" s="102"/>
      <c r="Q6" s="94">
        <f>L6-M6</f>
        <v>-368023.29000000004</v>
      </c>
      <c r="R6" s="95">
        <f>L6/H6</f>
        <v>230.94044471594381</v>
      </c>
    </row>
    <row r="7" spans="1:19" x14ac:dyDescent="0.35">
      <c r="A7" s="101">
        <v>3</v>
      </c>
      <c r="B7" s="102" t="s">
        <v>57</v>
      </c>
      <c r="C7" s="102" t="s">
        <v>180</v>
      </c>
      <c r="D7" s="102" t="s">
        <v>1418</v>
      </c>
      <c r="E7" s="102" t="s">
        <v>174</v>
      </c>
      <c r="F7" s="102" t="s">
        <v>178</v>
      </c>
      <c r="G7" s="102" t="s">
        <v>181</v>
      </c>
      <c r="H7" s="103">
        <v>4332</v>
      </c>
      <c r="I7" s="101">
        <v>3</v>
      </c>
      <c r="J7" s="104">
        <f>บึงกาฬ!F11</f>
        <v>48179.53</v>
      </c>
      <c r="K7" s="105">
        <f>บึงกาฬ!AG11</f>
        <v>-42139.879999999976</v>
      </c>
      <c r="L7" s="106">
        <f>บึงกาฬ!AH11</f>
        <v>998546.17999999993</v>
      </c>
      <c r="M7" s="106">
        <f>บึงกาฬ!AI11</f>
        <v>1397354.87</v>
      </c>
      <c r="N7" s="102"/>
      <c r="O7" s="102"/>
      <c r="P7" s="102"/>
      <c r="Q7" s="94">
        <f t="shared" ref="Q7:Q70" si="0">L7-M7</f>
        <v>-398808.69000000018</v>
      </c>
      <c r="R7" s="95">
        <f t="shared" ref="R7:R70" si="1">L7/H7</f>
        <v>230.50465835641734</v>
      </c>
    </row>
    <row r="8" spans="1:19" x14ac:dyDescent="0.35">
      <c r="A8" s="101">
        <v>4</v>
      </c>
      <c r="B8" s="102" t="s">
        <v>57</v>
      </c>
      <c r="C8" s="102" t="s">
        <v>182</v>
      </c>
      <c r="D8" s="102" t="s">
        <v>1418</v>
      </c>
      <c r="E8" s="102" t="s">
        <v>174</v>
      </c>
      <c r="F8" s="102" t="s">
        <v>178</v>
      </c>
      <c r="G8" s="102" t="s">
        <v>183</v>
      </c>
      <c r="H8" s="103">
        <v>2987</v>
      </c>
      <c r="I8" s="101">
        <v>2</v>
      </c>
      <c r="J8" s="104">
        <f>บึงกาฬ!F12</f>
        <v>652345.80000000005</v>
      </c>
      <c r="K8" s="105">
        <f>บึงกาฬ!AG12</f>
        <v>224661.22000000003</v>
      </c>
      <c r="L8" s="106">
        <f>บึงกาฬ!AH12</f>
        <v>1420632.72</v>
      </c>
      <c r="M8" s="106">
        <f>บึงกาฬ!AI12</f>
        <v>2811795.5900000003</v>
      </c>
      <c r="N8" s="102"/>
      <c r="O8" s="102"/>
      <c r="P8" s="102"/>
      <c r="Q8" s="94">
        <f t="shared" si="0"/>
        <v>-1391162.8700000003</v>
      </c>
      <c r="R8" s="95">
        <f t="shared" si="1"/>
        <v>475.60519584867757</v>
      </c>
    </row>
    <row r="9" spans="1:19" x14ac:dyDescent="0.35">
      <c r="A9" s="101">
        <v>5</v>
      </c>
      <c r="B9" s="102" t="s">
        <v>57</v>
      </c>
      <c r="C9" s="102" t="s">
        <v>184</v>
      </c>
      <c r="D9" s="102" t="s">
        <v>1418</v>
      </c>
      <c r="E9" s="102" t="s">
        <v>174</v>
      </c>
      <c r="F9" s="102" t="s">
        <v>178</v>
      </c>
      <c r="G9" s="102" t="s">
        <v>185</v>
      </c>
      <c r="H9" s="103">
        <v>2269</v>
      </c>
      <c r="I9" s="101">
        <v>2</v>
      </c>
      <c r="J9" s="104">
        <f>บึงกาฬ!F13</f>
        <v>597434.75</v>
      </c>
      <c r="K9" s="105">
        <f>บึงกาฬ!AG13</f>
        <v>243906.22000000003</v>
      </c>
      <c r="L9" s="106">
        <f>บึงกาฬ!AH13</f>
        <v>612807.47</v>
      </c>
      <c r="M9" s="106">
        <f>บึงกาฬ!AI13</f>
        <v>1582237.21</v>
      </c>
      <c r="N9" s="102"/>
      <c r="O9" s="102"/>
      <c r="P9" s="102"/>
      <c r="Q9" s="94">
        <f t="shared" si="0"/>
        <v>-969429.74</v>
      </c>
      <c r="R9" s="95">
        <f t="shared" si="1"/>
        <v>270.07821507271927</v>
      </c>
    </row>
    <row r="10" spans="1:19" x14ac:dyDescent="0.35">
      <c r="A10" s="101">
        <v>6</v>
      </c>
      <c r="B10" s="102" t="s">
        <v>57</v>
      </c>
      <c r="C10" s="102" t="s">
        <v>186</v>
      </c>
      <c r="D10" s="102" t="s">
        <v>1418</v>
      </c>
      <c r="E10" s="102" t="s">
        <v>174</v>
      </c>
      <c r="F10" s="102" t="s">
        <v>178</v>
      </c>
      <c r="G10" s="102" t="s">
        <v>187</v>
      </c>
      <c r="H10" s="103">
        <v>6836</v>
      </c>
      <c r="I10" s="101">
        <v>5</v>
      </c>
      <c r="J10" s="104">
        <f>บึงกาฬ!F14</f>
        <v>701564.54</v>
      </c>
      <c r="K10" s="105">
        <f>บึงกาฬ!AG14</f>
        <v>477740.40000000008</v>
      </c>
      <c r="L10" s="106">
        <f>บึงกาฬ!AH14</f>
        <v>1168369.8799999999</v>
      </c>
      <c r="M10" s="106">
        <f>บึงกาฬ!AI14</f>
        <v>1771071.62</v>
      </c>
      <c r="N10" s="102"/>
      <c r="O10" s="102"/>
      <c r="P10" s="102"/>
      <c r="Q10" s="94">
        <f t="shared" si="0"/>
        <v>-602701.74000000022</v>
      </c>
      <c r="R10" s="95">
        <f t="shared" si="1"/>
        <v>170.91425980105322</v>
      </c>
    </row>
    <row r="11" spans="1:19" x14ac:dyDescent="0.35">
      <c r="A11" s="101">
        <v>7</v>
      </c>
      <c r="B11" s="102" t="s">
        <v>57</v>
      </c>
      <c r="C11" s="102" t="s">
        <v>188</v>
      </c>
      <c r="D11" s="102" t="s">
        <v>1418</v>
      </c>
      <c r="E11" s="102" t="s">
        <v>174</v>
      </c>
      <c r="F11" s="102" t="s">
        <v>178</v>
      </c>
      <c r="G11" s="102" t="s">
        <v>189</v>
      </c>
      <c r="H11" s="103">
        <v>5382</v>
      </c>
      <c r="I11" s="101">
        <v>4</v>
      </c>
      <c r="J11" s="104">
        <f>บึงกาฬ!F15</f>
        <v>442285.47</v>
      </c>
      <c r="K11" s="105">
        <f>บึงกาฬ!AG15</f>
        <v>355771.48999999993</v>
      </c>
      <c r="L11" s="106">
        <f>บึงกาฬ!AH15</f>
        <v>1355737.4700000002</v>
      </c>
      <c r="M11" s="106">
        <f>บึงกาฬ!AI15</f>
        <v>1616564.7799999998</v>
      </c>
      <c r="N11" s="102"/>
      <c r="O11" s="102"/>
      <c r="P11" s="102"/>
      <c r="Q11" s="94">
        <f t="shared" si="0"/>
        <v>-260827.30999999959</v>
      </c>
      <c r="R11" s="95">
        <f t="shared" si="1"/>
        <v>251.9021683389075</v>
      </c>
    </row>
    <row r="12" spans="1:19" x14ac:dyDescent="0.35">
      <c r="A12" s="101">
        <v>8</v>
      </c>
      <c r="B12" s="102" t="s">
        <v>57</v>
      </c>
      <c r="C12" s="102" t="s">
        <v>190</v>
      </c>
      <c r="D12" s="102" t="s">
        <v>1418</v>
      </c>
      <c r="E12" s="102" t="s">
        <v>174</v>
      </c>
      <c r="F12" s="102" t="s">
        <v>178</v>
      </c>
      <c r="G12" s="102" t="s">
        <v>191</v>
      </c>
      <c r="H12" s="103">
        <v>5561</v>
      </c>
      <c r="I12" s="101">
        <v>4</v>
      </c>
      <c r="J12" s="104">
        <f>บึงกาฬ!F16</f>
        <v>180343.69</v>
      </c>
      <c r="K12" s="105">
        <f>บึงกาฬ!AG16</f>
        <v>172051.31</v>
      </c>
      <c r="L12" s="106">
        <f>บึงกาฬ!AH16</f>
        <v>1120249.8900000001</v>
      </c>
      <c r="M12" s="106">
        <f>บึงกาฬ!AI16</f>
        <v>1234099.52</v>
      </c>
      <c r="N12" s="102"/>
      <c r="O12" s="102"/>
      <c r="P12" s="102"/>
      <c r="Q12" s="94">
        <f t="shared" si="0"/>
        <v>-113849.62999999989</v>
      </c>
      <c r="R12" s="95">
        <f t="shared" si="1"/>
        <v>201.44756158964216</v>
      </c>
    </row>
    <row r="13" spans="1:19" x14ac:dyDescent="0.35">
      <c r="A13" s="101">
        <v>9</v>
      </c>
      <c r="B13" s="102" t="s">
        <v>57</v>
      </c>
      <c r="C13" s="102" t="s">
        <v>192</v>
      </c>
      <c r="D13" s="102" t="s">
        <v>1418</v>
      </c>
      <c r="E13" s="102" t="s">
        <v>174</v>
      </c>
      <c r="F13" s="102" t="s">
        <v>178</v>
      </c>
      <c r="G13" s="102" t="s">
        <v>193</v>
      </c>
      <c r="H13" s="103">
        <v>3976</v>
      </c>
      <c r="I13" s="101">
        <v>3</v>
      </c>
      <c r="J13" s="104">
        <f>บึงกาฬ!F17</f>
        <v>36174.959999999999</v>
      </c>
      <c r="K13" s="105">
        <f>บึงกาฬ!AG17</f>
        <v>-19525.820000000007</v>
      </c>
      <c r="L13" s="106">
        <f>บึงกาฬ!AH17</f>
        <v>969736.08000000007</v>
      </c>
      <c r="M13" s="106">
        <f>บึงกาฬ!AI17</f>
        <v>1187133.26</v>
      </c>
      <c r="N13" s="102"/>
      <c r="O13" s="102"/>
      <c r="P13" s="102"/>
      <c r="Q13" s="94">
        <f t="shared" si="0"/>
        <v>-217397.17999999993</v>
      </c>
      <c r="R13" s="95">
        <f t="shared" si="1"/>
        <v>243.89740442655938</v>
      </c>
    </row>
    <row r="14" spans="1:19" x14ac:dyDescent="0.35">
      <c r="A14" s="101">
        <v>10</v>
      </c>
      <c r="B14" s="102" t="s">
        <v>57</v>
      </c>
      <c r="C14" s="102" t="s">
        <v>194</v>
      </c>
      <c r="D14" s="102" t="s">
        <v>1418</v>
      </c>
      <c r="E14" s="102" t="s">
        <v>174</v>
      </c>
      <c r="F14" s="102" t="s">
        <v>178</v>
      </c>
      <c r="G14" s="102" t="s">
        <v>195</v>
      </c>
      <c r="H14" s="103">
        <v>2661</v>
      </c>
      <c r="I14" s="101">
        <v>2</v>
      </c>
      <c r="J14" s="104">
        <f>บึงกาฬ!F18</f>
        <v>251324.56</v>
      </c>
      <c r="K14" s="105">
        <f>บึงกาฬ!AG18</f>
        <v>235868.63</v>
      </c>
      <c r="L14" s="106">
        <f>บึงกาฬ!AH18</f>
        <v>909153.29</v>
      </c>
      <c r="M14" s="106">
        <f>บึงกาฬ!AI18</f>
        <v>1109190.9099999999</v>
      </c>
      <c r="N14" s="102"/>
      <c r="O14" s="102"/>
      <c r="P14" s="102"/>
      <c r="Q14" s="94">
        <f t="shared" si="0"/>
        <v>-200037.61999999988</v>
      </c>
      <c r="R14" s="95">
        <f t="shared" si="1"/>
        <v>341.65850807966933</v>
      </c>
    </row>
    <row r="15" spans="1:19" x14ac:dyDescent="0.35">
      <c r="A15" s="101">
        <v>11</v>
      </c>
      <c r="B15" s="102" t="s">
        <v>57</v>
      </c>
      <c r="C15" s="102" t="s">
        <v>196</v>
      </c>
      <c r="D15" s="102" t="s">
        <v>1418</v>
      </c>
      <c r="E15" s="102" t="s">
        <v>174</v>
      </c>
      <c r="F15" s="102" t="s">
        <v>178</v>
      </c>
      <c r="G15" s="102" t="s">
        <v>197</v>
      </c>
      <c r="H15" s="103">
        <v>4126</v>
      </c>
      <c r="I15" s="101">
        <v>3</v>
      </c>
      <c r="J15" s="104">
        <f>บึงกาฬ!F19</f>
        <v>49011.64</v>
      </c>
      <c r="K15" s="105">
        <f>บึงกาฬ!AG19</f>
        <v>-423389.35</v>
      </c>
      <c r="L15" s="106">
        <f>บึงกาฬ!AH19</f>
        <v>1080422.19</v>
      </c>
      <c r="M15" s="106">
        <f>บึงกาฬ!AI19</f>
        <v>1417806.57</v>
      </c>
      <c r="N15" s="102"/>
      <c r="O15" s="102"/>
      <c r="P15" s="102"/>
      <c r="Q15" s="94">
        <f t="shared" si="0"/>
        <v>-337384.38000000012</v>
      </c>
      <c r="R15" s="95">
        <f t="shared" si="1"/>
        <v>261.85705041202129</v>
      </c>
    </row>
    <row r="16" spans="1:19" x14ac:dyDescent="0.35">
      <c r="A16" s="101">
        <v>12</v>
      </c>
      <c r="B16" s="102" t="s">
        <v>57</v>
      </c>
      <c r="C16" s="102" t="s">
        <v>198</v>
      </c>
      <c r="D16" s="102" t="s">
        <v>1418</v>
      </c>
      <c r="E16" s="102" t="s">
        <v>174</v>
      </c>
      <c r="F16" s="102" t="s">
        <v>178</v>
      </c>
      <c r="G16" s="102" t="s">
        <v>199</v>
      </c>
      <c r="H16" s="103">
        <v>7075</v>
      </c>
      <c r="I16" s="101">
        <v>5</v>
      </c>
      <c r="J16" s="104">
        <f>บึงกาฬ!F20</f>
        <v>556704.30000000005</v>
      </c>
      <c r="K16" s="105">
        <f>บึงกาฬ!AG20</f>
        <v>320933.90000000002</v>
      </c>
      <c r="L16" s="106">
        <f>บึงกาฬ!AH20</f>
        <v>1784515.94</v>
      </c>
      <c r="M16" s="106">
        <f>บึงกาฬ!AI20</f>
        <v>2025805.5399999998</v>
      </c>
      <c r="N16" s="102"/>
      <c r="O16" s="102"/>
      <c r="P16" s="102"/>
      <c r="Q16" s="94">
        <f t="shared" si="0"/>
        <v>-241289.59999999986</v>
      </c>
      <c r="R16" s="95">
        <f t="shared" si="1"/>
        <v>252.22840141342755</v>
      </c>
    </row>
    <row r="17" spans="1:18" x14ac:dyDescent="0.35">
      <c r="A17" s="101">
        <v>13</v>
      </c>
      <c r="B17" s="102" t="s">
        <v>57</v>
      </c>
      <c r="C17" s="102" t="s">
        <v>200</v>
      </c>
      <c r="D17" s="102" t="s">
        <v>1418</v>
      </c>
      <c r="E17" s="102" t="s">
        <v>174</v>
      </c>
      <c r="F17" s="102" t="s">
        <v>178</v>
      </c>
      <c r="G17" s="102" t="s">
        <v>201</v>
      </c>
      <c r="H17" s="103">
        <v>4195</v>
      </c>
      <c r="I17" s="101">
        <v>3</v>
      </c>
      <c r="J17" s="104">
        <f>บึงกาฬ!F21</f>
        <v>39655.51</v>
      </c>
      <c r="K17" s="105">
        <f>บึงกาฬ!AG21</f>
        <v>131461.75</v>
      </c>
      <c r="L17" s="106">
        <f>บึงกาฬ!AH21</f>
        <v>1238751.3999999999</v>
      </c>
      <c r="M17" s="106">
        <f>บึงกาฬ!AI21</f>
        <v>1706074.3800000001</v>
      </c>
      <c r="N17" s="102"/>
      <c r="O17" s="102"/>
      <c r="P17" s="102"/>
      <c r="Q17" s="94">
        <f t="shared" si="0"/>
        <v>-467322.98000000021</v>
      </c>
      <c r="R17" s="95">
        <f t="shared" si="1"/>
        <v>295.29234803337306</v>
      </c>
    </row>
    <row r="18" spans="1:18" x14ac:dyDescent="0.35">
      <c r="A18" s="101">
        <v>14</v>
      </c>
      <c r="B18" s="102" t="s">
        <v>57</v>
      </c>
      <c r="C18" s="102" t="s">
        <v>202</v>
      </c>
      <c r="D18" s="102" t="s">
        <v>1418</v>
      </c>
      <c r="E18" s="102" t="s">
        <v>174</v>
      </c>
      <c r="F18" s="102" t="s">
        <v>178</v>
      </c>
      <c r="G18" s="102" t="s">
        <v>203</v>
      </c>
      <c r="H18" s="103">
        <v>3963</v>
      </c>
      <c r="I18" s="101">
        <v>3</v>
      </c>
      <c r="J18" s="104">
        <f>บึงกาฬ!F22</f>
        <v>471559.32</v>
      </c>
      <c r="K18" s="105">
        <f>บึงกาฬ!AG22</f>
        <v>833902.39</v>
      </c>
      <c r="L18" s="106">
        <f>บึงกาฬ!AH22</f>
        <v>728227.48</v>
      </c>
      <c r="M18" s="106">
        <f>บึงกาฬ!AI22</f>
        <v>972947.46</v>
      </c>
      <c r="N18" s="102"/>
      <c r="O18" s="102"/>
      <c r="P18" s="102"/>
      <c r="Q18" s="94">
        <f t="shared" si="0"/>
        <v>-244719.97999999998</v>
      </c>
      <c r="R18" s="95">
        <f t="shared" si="1"/>
        <v>183.75661872318949</v>
      </c>
    </row>
    <row r="19" spans="1:18" x14ac:dyDescent="0.35">
      <c r="A19" s="101">
        <v>15</v>
      </c>
      <c r="B19" s="102" t="s">
        <v>57</v>
      </c>
      <c r="C19" s="102" t="s">
        <v>204</v>
      </c>
      <c r="D19" s="102" t="s">
        <v>1418</v>
      </c>
      <c r="E19" s="102" t="s">
        <v>174</v>
      </c>
      <c r="F19" s="102" t="s">
        <v>178</v>
      </c>
      <c r="G19" s="102" t="s">
        <v>205</v>
      </c>
      <c r="H19" s="103">
        <v>1183</v>
      </c>
      <c r="I19" s="101">
        <v>1</v>
      </c>
      <c r="J19" s="104">
        <f>บึงกาฬ!F23</f>
        <v>307678.44</v>
      </c>
      <c r="K19" s="105">
        <f>บึงกาฬ!AG23</f>
        <v>122496.97000000003</v>
      </c>
      <c r="L19" s="106">
        <f>บึงกาฬ!AH23</f>
        <v>748923.51</v>
      </c>
      <c r="M19" s="106">
        <f>บึงกาฬ!AI23</f>
        <v>1368011.02</v>
      </c>
      <c r="N19" s="102"/>
      <c r="O19" s="102"/>
      <c r="P19" s="102"/>
      <c r="Q19" s="94">
        <f t="shared" si="0"/>
        <v>-619087.51</v>
      </c>
      <c r="R19" s="95">
        <f t="shared" si="1"/>
        <v>633.07143702451401</v>
      </c>
    </row>
    <row r="20" spans="1:18" s="113" customFormat="1" x14ac:dyDescent="0.35">
      <c r="A20" s="107">
        <v>1</v>
      </c>
      <c r="B20" s="108" t="s">
        <v>57</v>
      </c>
      <c r="C20" s="108"/>
      <c r="D20" s="108"/>
      <c r="E20" s="108" t="s">
        <v>75</v>
      </c>
      <c r="F20" s="108"/>
      <c r="G20" s="108" t="s">
        <v>206</v>
      </c>
      <c r="H20" s="109">
        <f>SUM(H5:H19)</f>
        <v>62731</v>
      </c>
      <c r="I20" s="107"/>
      <c r="J20" s="110">
        <f>SUM(J5:J19)</f>
        <v>4920502.6500000013</v>
      </c>
      <c r="K20" s="110">
        <f>SUM(K5:K19)</f>
        <v>3166980.5200000005</v>
      </c>
      <c r="L20" s="110">
        <f>SUM(L5:L19)</f>
        <v>16026321.039999999</v>
      </c>
      <c r="M20" s="110">
        <f>SUM(M5:M19)</f>
        <v>22458363.559999999</v>
      </c>
      <c r="N20" s="108">
        <v>14</v>
      </c>
      <c r="O20" s="108">
        <v>14</v>
      </c>
      <c r="P20" s="108">
        <f>N20-O20</f>
        <v>0</v>
      </c>
      <c r="Q20" s="111">
        <f t="shared" si="0"/>
        <v>-6432042.5199999996</v>
      </c>
      <c r="R20" s="112">
        <f>L20/H20</f>
        <v>255.47689403962951</v>
      </c>
    </row>
    <row r="21" spans="1:18" x14ac:dyDescent="0.35">
      <c r="A21" s="101">
        <v>1</v>
      </c>
      <c r="B21" s="102" t="s">
        <v>57</v>
      </c>
      <c r="C21" s="102" t="s">
        <v>177</v>
      </c>
      <c r="D21" s="102" t="s">
        <v>92</v>
      </c>
      <c r="E21" s="102" t="s">
        <v>207</v>
      </c>
      <c r="F21" s="102" t="s">
        <v>208</v>
      </c>
      <c r="G21" s="102" t="s">
        <v>209</v>
      </c>
      <c r="H21" s="103"/>
      <c r="I21" s="101"/>
      <c r="J21" s="104"/>
      <c r="K21" s="105"/>
      <c r="L21" s="106"/>
      <c r="M21" s="106"/>
      <c r="N21" s="102"/>
      <c r="O21" s="102"/>
      <c r="P21" s="102"/>
    </row>
    <row r="22" spans="1:18" x14ac:dyDescent="0.35">
      <c r="A22" s="101">
        <v>2</v>
      </c>
      <c r="B22" s="102" t="s">
        <v>57</v>
      </c>
      <c r="C22" s="102" t="s">
        <v>180</v>
      </c>
      <c r="D22" s="102" t="s">
        <v>92</v>
      </c>
      <c r="E22" s="102" t="s">
        <v>207</v>
      </c>
      <c r="F22" s="102" t="s">
        <v>178</v>
      </c>
      <c r="G22" s="102" t="s">
        <v>210</v>
      </c>
      <c r="H22" s="103">
        <v>6164</v>
      </c>
      <c r="I22" s="101">
        <v>5</v>
      </c>
      <c r="J22" s="104">
        <f>บึงกาฬ!F24</f>
        <v>1163500.8500000001</v>
      </c>
      <c r="K22" s="105">
        <f>บึงกาฬ!AG24</f>
        <v>1191223.2200000002</v>
      </c>
      <c r="L22" s="106">
        <f>บึงกาฬ!AH24</f>
        <v>2929947.6</v>
      </c>
      <c r="M22" s="106">
        <f>บึงกาฬ!AI24</f>
        <v>1968264.44</v>
      </c>
      <c r="N22" s="102"/>
      <c r="O22" s="102"/>
      <c r="P22" s="102"/>
      <c r="Q22" s="94">
        <f t="shared" si="0"/>
        <v>961683.16000000015</v>
      </c>
      <c r="R22" s="95">
        <f t="shared" si="1"/>
        <v>475.33218689162885</v>
      </c>
    </row>
    <row r="23" spans="1:18" x14ac:dyDescent="0.35">
      <c r="A23" s="101">
        <v>3</v>
      </c>
      <c r="B23" s="102" t="s">
        <v>57</v>
      </c>
      <c r="C23" s="102" t="s">
        <v>182</v>
      </c>
      <c r="D23" s="102" t="s">
        <v>92</v>
      </c>
      <c r="E23" s="102" t="s">
        <v>207</v>
      </c>
      <c r="F23" s="102" t="s">
        <v>178</v>
      </c>
      <c r="G23" s="102" t="s">
        <v>211</v>
      </c>
      <c r="H23" s="103">
        <v>4337</v>
      </c>
      <c r="I23" s="101">
        <v>3</v>
      </c>
      <c r="J23" s="104">
        <f>บึงกาฬ!F25</f>
        <v>999847.32</v>
      </c>
      <c r="K23" s="105">
        <f>บึงกาฬ!AG25</f>
        <v>1003442.38</v>
      </c>
      <c r="L23" s="106">
        <f>บึงกาฬ!AH25</f>
        <v>2544581.4500000002</v>
      </c>
      <c r="M23" s="106">
        <f>บึงกาฬ!AI25</f>
        <v>1681392.06</v>
      </c>
      <c r="N23" s="102"/>
      <c r="O23" s="102"/>
      <c r="P23" s="102"/>
      <c r="Q23" s="94">
        <f t="shared" si="0"/>
        <v>863189.39000000013</v>
      </c>
      <c r="R23" s="95">
        <f t="shared" si="1"/>
        <v>586.714652985935</v>
      </c>
    </row>
    <row r="24" spans="1:18" x14ac:dyDescent="0.35">
      <c r="A24" s="101">
        <v>4</v>
      </c>
      <c r="B24" s="102" t="s">
        <v>57</v>
      </c>
      <c r="C24" s="102" t="s">
        <v>184</v>
      </c>
      <c r="D24" s="102" t="s">
        <v>92</v>
      </c>
      <c r="E24" s="102" t="s">
        <v>207</v>
      </c>
      <c r="F24" s="102" t="s">
        <v>178</v>
      </c>
      <c r="G24" s="102" t="s">
        <v>212</v>
      </c>
      <c r="H24" s="103">
        <v>3695</v>
      </c>
      <c r="I24" s="101">
        <v>3</v>
      </c>
      <c r="J24" s="104">
        <f>บึงกาฬ!F26</f>
        <v>464270.18</v>
      </c>
      <c r="K24" s="105">
        <f>บึงกาฬ!AG26</f>
        <v>308605.12</v>
      </c>
      <c r="L24" s="106">
        <f>บึงกาฬ!AH26</f>
        <v>1257114.3999999999</v>
      </c>
      <c r="M24" s="106">
        <f>บึงกาฬ!AI26</f>
        <v>1154590.44</v>
      </c>
      <c r="N24" s="102"/>
      <c r="O24" s="102"/>
      <c r="P24" s="102"/>
      <c r="Q24" s="94">
        <f t="shared" si="0"/>
        <v>102523.95999999996</v>
      </c>
      <c r="R24" s="95">
        <f t="shared" si="1"/>
        <v>340.22040595399187</v>
      </c>
    </row>
    <row r="25" spans="1:18" x14ac:dyDescent="0.35">
      <c r="A25" s="101">
        <v>5</v>
      </c>
      <c r="B25" s="102" t="s">
        <v>57</v>
      </c>
      <c r="C25" s="102" t="s">
        <v>186</v>
      </c>
      <c r="D25" s="102" t="s">
        <v>92</v>
      </c>
      <c r="E25" s="102" t="s">
        <v>207</v>
      </c>
      <c r="F25" s="102" t="s">
        <v>178</v>
      </c>
      <c r="G25" s="102" t="s">
        <v>213</v>
      </c>
      <c r="H25" s="103">
        <v>4281</v>
      </c>
      <c r="I25" s="101">
        <v>3</v>
      </c>
      <c r="J25" s="104">
        <f>บึงกาฬ!F27</f>
        <v>873147.17</v>
      </c>
      <c r="K25" s="105">
        <f>บึงกาฬ!AG27</f>
        <v>588217.02</v>
      </c>
      <c r="L25" s="106">
        <f>บึงกาฬ!AH27</f>
        <v>2066867.59</v>
      </c>
      <c r="M25" s="106">
        <f>บึงกาฬ!AI27</f>
        <v>1791405.02</v>
      </c>
      <c r="N25" s="102"/>
      <c r="O25" s="102"/>
      <c r="P25" s="102"/>
      <c r="Q25" s="94">
        <f t="shared" si="0"/>
        <v>275462.57000000007</v>
      </c>
      <c r="R25" s="95">
        <f t="shared" si="1"/>
        <v>482.80018453632329</v>
      </c>
    </row>
    <row r="26" spans="1:18" x14ac:dyDescent="0.35">
      <c r="A26" s="101">
        <v>6</v>
      </c>
      <c r="B26" s="102" t="s">
        <v>57</v>
      </c>
      <c r="C26" s="102" t="s">
        <v>188</v>
      </c>
      <c r="D26" s="102" t="s">
        <v>92</v>
      </c>
      <c r="E26" s="102" t="s">
        <v>207</v>
      </c>
      <c r="F26" s="102" t="s">
        <v>178</v>
      </c>
      <c r="G26" s="102" t="s">
        <v>214</v>
      </c>
      <c r="H26" s="103">
        <v>2675</v>
      </c>
      <c r="I26" s="101">
        <v>2</v>
      </c>
      <c r="J26" s="104">
        <f>บึงกาฬ!F28</f>
        <v>4167.22</v>
      </c>
      <c r="K26" s="105">
        <f>บึงกาฬ!AG28</f>
        <v>-50864.24</v>
      </c>
      <c r="L26" s="106">
        <f>บึงกาฬ!AH28</f>
        <v>699790.8</v>
      </c>
      <c r="M26" s="106">
        <f>บึงกาฬ!AI28</f>
        <v>970486.84</v>
      </c>
      <c r="N26" s="102"/>
      <c r="O26" s="102"/>
      <c r="P26" s="102"/>
      <c r="Q26" s="94">
        <f t="shared" si="0"/>
        <v>-270696.03999999992</v>
      </c>
      <c r="R26" s="95">
        <f t="shared" si="1"/>
        <v>261.60403738317757</v>
      </c>
    </row>
    <row r="27" spans="1:18" x14ac:dyDescent="0.35">
      <c r="A27" s="101">
        <v>7</v>
      </c>
      <c r="B27" s="102" t="s">
        <v>57</v>
      </c>
      <c r="C27" s="102" t="s">
        <v>190</v>
      </c>
      <c r="D27" s="102" t="s">
        <v>92</v>
      </c>
      <c r="E27" s="102" t="s">
        <v>207</v>
      </c>
      <c r="F27" s="102" t="s">
        <v>178</v>
      </c>
      <c r="G27" s="102" t="s">
        <v>215</v>
      </c>
      <c r="H27" s="103">
        <v>3198</v>
      </c>
      <c r="I27" s="101">
        <v>3</v>
      </c>
      <c r="J27" s="104">
        <f>บึงกาฬ!F29</f>
        <v>910214.54</v>
      </c>
      <c r="K27" s="105">
        <f>บึงกาฬ!AG29</f>
        <v>-1298299.31</v>
      </c>
      <c r="L27" s="106">
        <f>บึงกาฬ!AH29</f>
        <v>1367049.42</v>
      </c>
      <c r="M27" s="106">
        <f>บึงกาฬ!AI29</f>
        <v>970901.72</v>
      </c>
      <c r="N27" s="102"/>
      <c r="O27" s="102"/>
      <c r="P27" s="102"/>
      <c r="Q27" s="94">
        <f t="shared" si="0"/>
        <v>396147.69999999995</v>
      </c>
      <c r="R27" s="95">
        <f t="shared" si="1"/>
        <v>427.47011257035643</v>
      </c>
    </row>
    <row r="28" spans="1:18" x14ac:dyDescent="0.35">
      <c r="A28" s="101">
        <v>8</v>
      </c>
      <c r="B28" s="102" t="s">
        <v>57</v>
      </c>
      <c r="C28" s="102" t="s">
        <v>192</v>
      </c>
      <c r="D28" s="102" t="s">
        <v>92</v>
      </c>
      <c r="E28" s="102" t="s">
        <v>207</v>
      </c>
      <c r="F28" s="102" t="s">
        <v>178</v>
      </c>
      <c r="G28" s="102" t="s">
        <v>216</v>
      </c>
      <c r="H28" s="103">
        <v>1853</v>
      </c>
      <c r="I28" s="101">
        <v>2</v>
      </c>
      <c r="J28" s="104">
        <f>บึงกาฬ!F30</f>
        <v>783601.76</v>
      </c>
      <c r="K28" s="105">
        <f>บึงกาฬ!AG30</f>
        <v>611413.05000000005</v>
      </c>
      <c r="L28" s="106">
        <f>บึงกาฬ!AH30</f>
        <v>1275974.4900000002</v>
      </c>
      <c r="M28" s="106">
        <f>บึงกาฬ!AI30</f>
        <v>826028.69</v>
      </c>
      <c r="N28" s="102"/>
      <c r="O28" s="102"/>
      <c r="P28" s="102"/>
      <c r="Q28" s="94">
        <f t="shared" si="0"/>
        <v>449945.80000000028</v>
      </c>
      <c r="R28" s="95">
        <f t="shared" si="1"/>
        <v>688.59929303831632</v>
      </c>
    </row>
    <row r="29" spans="1:18" x14ac:dyDescent="0.35">
      <c r="A29" s="101">
        <v>9</v>
      </c>
      <c r="B29" s="102" t="s">
        <v>57</v>
      </c>
      <c r="C29" s="102" t="s">
        <v>194</v>
      </c>
      <c r="D29" s="102" t="s">
        <v>92</v>
      </c>
      <c r="E29" s="102" t="s">
        <v>207</v>
      </c>
      <c r="F29" s="102" t="s">
        <v>178</v>
      </c>
      <c r="G29" s="102" t="s">
        <v>217</v>
      </c>
      <c r="H29" s="103">
        <v>2837</v>
      </c>
      <c r="I29" s="101">
        <v>2</v>
      </c>
      <c r="J29" s="104">
        <f>บึงกาฬ!F31</f>
        <v>628922.41</v>
      </c>
      <c r="K29" s="105">
        <f>บึงกาฬ!AG31</f>
        <v>302823.06000000006</v>
      </c>
      <c r="L29" s="106">
        <f>บึงกาฬ!AH31</f>
        <v>1983457.17</v>
      </c>
      <c r="M29" s="106">
        <f>บึงกาฬ!AI31</f>
        <v>1685955.95</v>
      </c>
      <c r="N29" s="102"/>
      <c r="O29" s="102"/>
      <c r="P29" s="102"/>
      <c r="Q29" s="94">
        <f t="shared" si="0"/>
        <v>297501.21999999997</v>
      </c>
      <c r="R29" s="95">
        <f t="shared" si="1"/>
        <v>699.13893902009158</v>
      </c>
    </row>
    <row r="30" spans="1:18" x14ac:dyDescent="0.35">
      <c r="A30" s="101">
        <v>10</v>
      </c>
      <c r="B30" s="102" t="s">
        <v>57</v>
      </c>
      <c r="C30" s="102" t="s">
        <v>177</v>
      </c>
      <c r="D30" s="102" t="s">
        <v>92</v>
      </c>
      <c r="E30" s="102" t="s">
        <v>207</v>
      </c>
      <c r="F30" s="102" t="s">
        <v>178</v>
      </c>
      <c r="G30" s="102" t="s">
        <v>218</v>
      </c>
      <c r="H30" s="103">
        <v>6949</v>
      </c>
      <c r="I30" s="101">
        <v>5</v>
      </c>
      <c r="J30" s="104">
        <f>บึงกาฬ!F32</f>
        <v>909288.28</v>
      </c>
      <c r="K30" s="105">
        <f>บึงกาฬ!AG32</f>
        <v>570629.06000000006</v>
      </c>
      <c r="L30" s="106">
        <f>บึงกาฬ!AH32</f>
        <v>2955993.46</v>
      </c>
      <c r="M30" s="106">
        <f>บึงกาฬ!AI32</f>
        <v>2595133.08</v>
      </c>
      <c r="N30" s="102"/>
      <c r="O30" s="102"/>
      <c r="P30" s="102"/>
      <c r="Q30" s="94">
        <f t="shared" si="0"/>
        <v>360860.37999999989</v>
      </c>
      <c r="R30" s="95">
        <f t="shared" si="1"/>
        <v>425.38400633184631</v>
      </c>
    </row>
    <row r="31" spans="1:18" x14ac:dyDescent="0.35">
      <c r="A31" s="101">
        <v>11</v>
      </c>
      <c r="B31" s="102" t="s">
        <v>57</v>
      </c>
      <c r="C31" s="102" t="s">
        <v>177</v>
      </c>
      <c r="D31" s="102" t="s">
        <v>92</v>
      </c>
      <c r="E31" s="102" t="s">
        <v>207</v>
      </c>
      <c r="F31" s="102" t="s">
        <v>178</v>
      </c>
      <c r="G31" s="102" t="s">
        <v>219</v>
      </c>
      <c r="H31" s="103">
        <v>5245</v>
      </c>
      <c r="I31" s="101">
        <v>4</v>
      </c>
      <c r="J31" s="104">
        <f>บึงกาฬ!F33</f>
        <v>483654.53</v>
      </c>
      <c r="K31" s="105">
        <f>บึงกาฬ!AG33</f>
        <v>540878.84000000008</v>
      </c>
      <c r="L31" s="106">
        <f>บึงกาฬ!AH33</f>
        <v>1807500.21</v>
      </c>
      <c r="M31" s="106">
        <f>บึงกาฬ!AI33</f>
        <v>1345907.09</v>
      </c>
      <c r="N31" s="102"/>
      <c r="O31" s="102"/>
      <c r="P31" s="102"/>
      <c r="Q31" s="94">
        <f t="shared" si="0"/>
        <v>461593.11999999988</v>
      </c>
      <c r="R31" s="95">
        <f t="shared" si="1"/>
        <v>344.61395805529077</v>
      </c>
    </row>
    <row r="32" spans="1:18" x14ac:dyDescent="0.35">
      <c r="A32" s="101">
        <v>12</v>
      </c>
      <c r="B32" s="102" t="s">
        <v>57</v>
      </c>
      <c r="C32" s="102" t="s">
        <v>177</v>
      </c>
      <c r="D32" s="102" t="s">
        <v>92</v>
      </c>
      <c r="E32" s="102" t="s">
        <v>207</v>
      </c>
      <c r="F32" s="102" t="s">
        <v>178</v>
      </c>
      <c r="G32" s="102" t="s">
        <v>220</v>
      </c>
      <c r="H32" s="103">
        <v>4916</v>
      </c>
      <c r="I32" s="101">
        <v>4</v>
      </c>
      <c r="J32" s="104">
        <f>บึงกาฬ!F34</f>
        <v>934640.34</v>
      </c>
      <c r="K32" s="105">
        <f>บึงกาฬ!AG34</f>
        <v>1178948.45</v>
      </c>
      <c r="L32" s="106">
        <f>บึงกาฬ!AH34</f>
        <v>1694334.64</v>
      </c>
      <c r="M32" s="106">
        <f>บึงกาฬ!AI34</f>
        <v>859044.91</v>
      </c>
      <c r="N32" s="102"/>
      <c r="O32" s="102"/>
      <c r="P32" s="102"/>
      <c r="Q32" s="94">
        <f t="shared" si="0"/>
        <v>835289.72999999986</v>
      </c>
      <c r="R32" s="95">
        <f t="shared" si="1"/>
        <v>344.65716842961757</v>
      </c>
    </row>
    <row r="33" spans="1:18" x14ac:dyDescent="0.35">
      <c r="A33" s="101">
        <v>13</v>
      </c>
      <c r="B33" s="102" t="s">
        <v>57</v>
      </c>
      <c r="C33" s="102" t="s">
        <v>177</v>
      </c>
      <c r="D33" s="102" t="s">
        <v>92</v>
      </c>
      <c r="E33" s="102" t="s">
        <v>207</v>
      </c>
      <c r="F33" s="102" t="s">
        <v>178</v>
      </c>
      <c r="G33" s="102" t="s">
        <v>221</v>
      </c>
      <c r="H33" s="103">
        <v>1492</v>
      </c>
      <c r="I33" s="101">
        <v>1</v>
      </c>
      <c r="J33" s="104">
        <f>บึงกาฬ!F35</f>
        <v>450513.38</v>
      </c>
      <c r="K33" s="105">
        <f>บึงกาฬ!AG35</f>
        <v>479644.65</v>
      </c>
      <c r="L33" s="106">
        <f>บึงกาฬ!AH35</f>
        <v>1408717.8</v>
      </c>
      <c r="M33" s="106">
        <f>บึงกาฬ!AI35</f>
        <v>1008521.6900000001</v>
      </c>
      <c r="N33" s="102"/>
      <c r="O33" s="102"/>
      <c r="P33" s="102"/>
      <c r="Q33" s="94">
        <f t="shared" si="0"/>
        <v>400196.11</v>
      </c>
      <c r="R33" s="95">
        <f t="shared" si="1"/>
        <v>944.18083109919576</v>
      </c>
    </row>
    <row r="34" spans="1:18" s="113" customFormat="1" x14ac:dyDescent="0.35">
      <c r="A34" s="107">
        <v>2</v>
      </c>
      <c r="B34" s="108" t="s">
        <v>57</v>
      </c>
      <c r="C34" s="108"/>
      <c r="D34" s="108"/>
      <c r="E34" s="108" t="s">
        <v>75</v>
      </c>
      <c r="F34" s="108"/>
      <c r="G34" s="108" t="s">
        <v>222</v>
      </c>
      <c r="H34" s="114">
        <f>SUM(H22:H33)</f>
        <v>47642</v>
      </c>
      <c r="I34" s="107"/>
      <c r="J34" s="110">
        <f>SUM(J21:J33)</f>
        <v>8605767.9800000004</v>
      </c>
      <c r="K34" s="110">
        <f>SUM(K21:K33)</f>
        <v>5426661.3000000007</v>
      </c>
      <c r="L34" s="110">
        <f>SUM(L21:L33)</f>
        <v>21991329.030000005</v>
      </c>
      <c r="M34" s="110">
        <f>SUM(M21:M33)</f>
        <v>16857631.93</v>
      </c>
      <c r="N34" s="108">
        <v>12</v>
      </c>
      <c r="O34" s="108">
        <v>12</v>
      </c>
      <c r="P34" s="108">
        <f>N34-O34</f>
        <v>0</v>
      </c>
      <c r="Q34" s="111">
        <f t="shared" si="0"/>
        <v>5133697.1000000052</v>
      </c>
      <c r="R34" s="112">
        <f>L34/H34</f>
        <v>461.59542063725297</v>
      </c>
    </row>
    <row r="35" spans="1:18" x14ac:dyDescent="0.35">
      <c r="A35" s="101">
        <v>1</v>
      </c>
      <c r="B35" s="102" t="s">
        <v>57</v>
      </c>
      <c r="C35" s="102" t="s">
        <v>180</v>
      </c>
      <c r="D35" s="102" t="s">
        <v>85</v>
      </c>
      <c r="E35" s="102" t="s">
        <v>223</v>
      </c>
      <c r="F35" s="102" t="s">
        <v>208</v>
      </c>
      <c r="G35" s="102" t="s">
        <v>224</v>
      </c>
      <c r="H35" s="103"/>
      <c r="I35" s="101"/>
      <c r="J35" s="104"/>
      <c r="K35" s="105"/>
      <c r="L35" s="106"/>
      <c r="M35" s="106"/>
      <c r="N35" s="102"/>
      <c r="O35" s="102"/>
      <c r="P35" s="102"/>
    </row>
    <row r="36" spans="1:18" x14ac:dyDescent="0.35">
      <c r="A36" s="101">
        <v>2</v>
      </c>
      <c r="B36" s="102" t="s">
        <v>57</v>
      </c>
      <c r="C36" s="102" t="s">
        <v>180</v>
      </c>
      <c r="D36" s="102" t="s">
        <v>85</v>
      </c>
      <c r="E36" s="102" t="s">
        <v>223</v>
      </c>
      <c r="F36" s="102" t="s">
        <v>178</v>
      </c>
      <c r="G36" s="102" t="s">
        <v>225</v>
      </c>
      <c r="H36" s="103">
        <v>6263</v>
      </c>
      <c r="I36" s="101">
        <v>5</v>
      </c>
      <c r="J36" s="104">
        <f>บึงกาฬ!F36</f>
        <v>1351530.1</v>
      </c>
      <c r="K36" s="105">
        <f>บึงกาฬ!AG36</f>
        <v>1029776.27</v>
      </c>
      <c r="L36" s="106">
        <f>บึงกาฬ!AH36</f>
        <v>1624395.31</v>
      </c>
      <c r="M36" s="106">
        <f>บึงกาฬ!AI36</f>
        <v>1623293.3</v>
      </c>
      <c r="N36" s="102"/>
      <c r="O36" s="102"/>
      <c r="P36" s="102"/>
      <c r="Q36" s="94">
        <f t="shared" si="0"/>
        <v>1102.0100000000093</v>
      </c>
      <c r="R36" s="95">
        <f t="shared" si="1"/>
        <v>259.3637729522593</v>
      </c>
    </row>
    <row r="37" spans="1:18" x14ac:dyDescent="0.35">
      <c r="A37" s="101">
        <v>3</v>
      </c>
      <c r="B37" s="102" t="s">
        <v>57</v>
      </c>
      <c r="C37" s="102" t="s">
        <v>180</v>
      </c>
      <c r="D37" s="102" t="s">
        <v>85</v>
      </c>
      <c r="E37" s="102" t="s">
        <v>223</v>
      </c>
      <c r="F37" s="102" t="s">
        <v>178</v>
      </c>
      <c r="G37" s="102" t="s">
        <v>226</v>
      </c>
      <c r="H37" s="103">
        <v>4267</v>
      </c>
      <c r="I37" s="101">
        <v>3</v>
      </c>
      <c r="J37" s="104">
        <f>บึงกาฬ!F37</f>
        <v>995329.11</v>
      </c>
      <c r="K37" s="105">
        <f>บึงกาฬ!AG37</f>
        <v>947869.82</v>
      </c>
      <c r="L37" s="106">
        <f>บึงกาฬ!AH37</f>
        <v>1244758.81</v>
      </c>
      <c r="M37" s="106">
        <f>บึงกาฬ!AI37</f>
        <v>879805.09</v>
      </c>
      <c r="N37" s="102"/>
      <c r="O37" s="102"/>
      <c r="P37" s="102"/>
      <c r="Q37" s="94">
        <f t="shared" si="0"/>
        <v>364953.72000000009</v>
      </c>
      <c r="R37" s="95">
        <f t="shared" si="1"/>
        <v>291.71755565971409</v>
      </c>
    </row>
    <row r="38" spans="1:18" x14ac:dyDescent="0.35">
      <c r="A38" s="101">
        <v>4</v>
      </c>
      <c r="B38" s="102" t="s">
        <v>57</v>
      </c>
      <c r="C38" s="102" t="s">
        <v>180</v>
      </c>
      <c r="D38" s="102" t="s">
        <v>85</v>
      </c>
      <c r="E38" s="102" t="s">
        <v>223</v>
      </c>
      <c r="F38" s="102" t="s">
        <v>178</v>
      </c>
      <c r="G38" s="102" t="s">
        <v>1415</v>
      </c>
      <c r="H38" s="103">
        <v>5651</v>
      </c>
      <c r="I38" s="101">
        <v>4</v>
      </c>
      <c r="J38" s="104">
        <f>บึงกาฬ!F38</f>
        <v>267079.56</v>
      </c>
      <c r="K38" s="105">
        <f>บึงกาฬ!AG38</f>
        <v>50445.159999999974</v>
      </c>
      <c r="L38" s="106">
        <f>บึงกาฬ!AH38</f>
        <v>1262870.2</v>
      </c>
      <c r="M38" s="106">
        <f>บึงกาฬ!AI38</f>
        <v>1482518.99</v>
      </c>
      <c r="N38" s="102"/>
      <c r="O38" s="102"/>
      <c r="P38" s="102"/>
      <c r="Q38" s="94">
        <f t="shared" si="0"/>
        <v>-219648.79000000004</v>
      </c>
      <c r="R38" s="95">
        <f t="shared" si="1"/>
        <v>223.47729605379578</v>
      </c>
    </row>
    <row r="39" spans="1:18" x14ac:dyDescent="0.35">
      <c r="A39" s="101">
        <v>5</v>
      </c>
      <c r="B39" s="102" t="s">
        <v>57</v>
      </c>
      <c r="C39" s="102" t="s">
        <v>180</v>
      </c>
      <c r="D39" s="102" t="s">
        <v>85</v>
      </c>
      <c r="E39" s="102" t="s">
        <v>223</v>
      </c>
      <c r="F39" s="102" t="s">
        <v>178</v>
      </c>
      <c r="G39" s="102" t="s">
        <v>228</v>
      </c>
      <c r="H39" s="103">
        <v>2509</v>
      </c>
      <c r="I39" s="101">
        <v>2</v>
      </c>
      <c r="J39" s="104">
        <f>บึงกาฬ!F39</f>
        <v>551152.06999999995</v>
      </c>
      <c r="K39" s="105">
        <f>บึงกาฬ!AG39</f>
        <v>594766.88</v>
      </c>
      <c r="L39" s="106">
        <f>บึงกาฬ!AH39</f>
        <v>890259.14999999991</v>
      </c>
      <c r="M39" s="106">
        <f>บึงกาฬ!AI39</f>
        <v>845288.95</v>
      </c>
      <c r="N39" s="102"/>
      <c r="O39" s="102"/>
      <c r="P39" s="102"/>
      <c r="Q39" s="94">
        <f t="shared" si="0"/>
        <v>44970.199999999953</v>
      </c>
      <c r="R39" s="95">
        <f t="shared" si="1"/>
        <v>354.82628537265839</v>
      </c>
    </row>
    <row r="40" spans="1:18" x14ac:dyDescent="0.35">
      <c r="A40" s="101">
        <v>6</v>
      </c>
      <c r="B40" s="102" t="s">
        <v>57</v>
      </c>
      <c r="C40" s="102" t="s">
        <v>180</v>
      </c>
      <c r="D40" s="102" t="s">
        <v>85</v>
      </c>
      <c r="E40" s="102" t="s">
        <v>223</v>
      </c>
      <c r="F40" s="102" t="s">
        <v>178</v>
      </c>
      <c r="G40" s="102" t="s">
        <v>229</v>
      </c>
      <c r="H40" s="103">
        <v>2165</v>
      </c>
      <c r="I40" s="101">
        <v>2</v>
      </c>
      <c r="J40" s="104">
        <f>บึงกาฬ!F40</f>
        <v>521307.88</v>
      </c>
      <c r="K40" s="105">
        <f>บึงกาฬ!AG40</f>
        <v>515863.72</v>
      </c>
      <c r="L40" s="106">
        <f>บึงกาฬ!AH40</f>
        <v>1199692.27</v>
      </c>
      <c r="M40" s="106">
        <f>บึงกาฬ!AI40</f>
        <v>1200919.6300000001</v>
      </c>
      <c r="N40" s="102"/>
      <c r="O40" s="102"/>
      <c r="P40" s="102"/>
      <c r="Q40" s="94">
        <f t="shared" si="0"/>
        <v>-1227.3600000001024</v>
      </c>
      <c r="R40" s="95">
        <f t="shared" si="1"/>
        <v>554.13037875288683</v>
      </c>
    </row>
    <row r="41" spans="1:18" x14ac:dyDescent="0.35">
      <c r="A41" s="101">
        <v>7</v>
      </c>
      <c r="B41" s="102" t="s">
        <v>57</v>
      </c>
      <c r="C41" s="102" t="s">
        <v>180</v>
      </c>
      <c r="D41" s="102" t="s">
        <v>85</v>
      </c>
      <c r="E41" s="102" t="s">
        <v>223</v>
      </c>
      <c r="F41" s="102" t="s">
        <v>178</v>
      </c>
      <c r="G41" s="102" t="s">
        <v>230</v>
      </c>
      <c r="H41" s="103">
        <v>2535</v>
      </c>
      <c r="I41" s="101">
        <v>2</v>
      </c>
      <c r="J41" s="104">
        <f>บึงกาฬ!F41</f>
        <v>466283.09</v>
      </c>
      <c r="K41" s="105">
        <f>บึงกาฬ!AG41</f>
        <v>171263.44</v>
      </c>
      <c r="L41" s="106">
        <f>บึงกาฬ!AH41</f>
        <v>1031825.67</v>
      </c>
      <c r="M41" s="106">
        <f>บึงกาฬ!AI41</f>
        <v>1023381.34</v>
      </c>
      <c r="N41" s="102"/>
      <c r="O41" s="102"/>
      <c r="P41" s="102"/>
      <c r="Q41" s="94">
        <f t="shared" si="0"/>
        <v>8444.3300000000745</v>
      </c>
      <c r="R41" s="95">
        <f t="shared" si="1"/>
        <v>407.0318224852071</v>
      </c>
    </row>
    <row r="42" spans="1:18" x14ac:dyDescent="0.35">
      <c r="A42" s="101">
        <v>8</v>
      </c>
      <c r="B42" s="102" t="s">
        <v>57</v>
      </c>
      <c r="C42" s="102" t="s">
        <v>180</v>
      </c>
      <c r="D42" s="102" t="s">
        <v>85</v>
      </c>
      <c r="E42" s="102" t="s">
        <v>223</v>
      </c>
      <c r="F42" s="102" t="s">
        <v>178</v>
      </c>
      <c r="G42" s="102" t="s">
        <v>231</v>
      </c>
      <c r="H42" s="103">
        <v>4564</v>
      </c>
      <c r="I42" s="101">
        <v>4</v>
      </c>
      <c r="J42" s="104">
        <f>บึงกาฬ!F42</f>
        <v>675236.07</v>
      </c>
      <c r="K42" s="105">
        <f>บึงกาฬ!AG42</f>
        <v>415798.33</v>
      </c>
      <c r="L42" s="106">
        <f>บึงกาฬ!AH42</f>
        <v>1293123.55</v>
      </c>
      <c r="M42" s="106">
        <f>บึงกาฬ!AI42</f>
        <v>1443467.68</v>
      </c>
      <c r="N42" s="102"/>
      <c r="O42" s="102"/>
      <c r="P42" s="102"/>
      <c r="Q42" s="94">
        <f t="shared" si="0"/>
        <v>-150344.12999999989</v>
      </c>
      <c r="R42" s="95">
        <f t="shared" si="1"/>
        <v>283.33118974583698</v>
      </c>
    </row>
    <row r="43" spans="1:18" x14ac:dyDescent="0.35">
      <c r="A43" s="101">
        <v>9</v>
      </c>
      <c r="B43" s="102" t="s">
        <v>57</v>
      </c>
      <c r="C43" s="102" t="s">
        <v>180</v>
      </c>
      <c r="D43" s="102" t="s">
        <v>85</v>
      </c>
      <c r="E43" s="102" t="s">
        <v>223</v>
      </c>
      <c r="F43" s="102" t="s">
        <v>178</v>
      </c>
      <c r="G43" s="102" t="s">
        <v>232</v>
      </c>
      <c r="H43" s="103">
        <v>2825</v>
      </c>
      <c r="I43" s="101">
        <v>2</v>
      </c>
      <c r="J43" s="104">
        <f>บึงกาฬ!F43</f>
        <v>604090.16</v>
      </c>
      <c r="K43" s="105">
        <f>บึงกาฬ!AG43</f>
        <v>663837.74</v>
      </c>
      <c r="L43" s="106">
        <f>บึงกาฬ!AH43</f>
        <v>949153.27</v>
      </c>
      <c r="M43" s="106">
        <f>บึงกาฬ!AI43</f>
        <v>1096977.8900000001</v>
      </c>
      <c r="N43" s="102"/>
      <c r="O43" s="102"/>
      <c r="P43" s="102"/>
      <c r="Q43" s="94">
        <f t="shared" si="0"/>
        <v>-147824.62000000011</v>
      </c>
      <c r="R43" s="95">
        <f t="shared" si="1"/>
        <v>335.98345840707964</v>
      </c>
    </row>
    <row r="44" spans="1:18" x14ac:dyDescent="0.35">
      <c r="A44" s="101">
        <v>10</v>
      </c>
      <c r="B44" s="102" t="s">
        <v>57</v>
      </c>
      <c r="C44" s="102" t="s">
        <v>180</v>
      </c>
      <c r="D44" s="102" t="s">
        <v>85</v>
      </c>
      <c r="E44" s="102" t="s">
        <v>223</v>
      </c>
      <c r="F44" s="102" t="s">
        <v>178</v>
      </c>
      <c r="G44" s="102" t="s">
        <v>233</v>
      </c>
      <c r="H44" s="103">
        <v>3497</v>
      </c>
      <c r="I44" s="101">
        <v>3</v>
      </c>
      <c r="J44" s="104">
        <f>บึงกาฬ!F44</f>
        <v>218508.12</v>
      </c>
      <c r="K44" s="105">
        <f>บึงกาฬ!AG44</f>
        <v>190549.7</v>
      </c>
      <c r="L44" s="106">
        <f>บึงกาฬ!AH44</f>
        <v>761423.59</v>
      </c>
      <c r="M44" s="106">
        <f>บึงกาฬ!AI44</f>
        <v>1041881.9</v>
      </c>
      <c r="N44" s="102"/>
      <c r="O44" s="102"/>
      <c r="P44" s="102"/>
      <c r="Q44" s="94">
        <f t="shared" si="0"/>
        <v>-280458.31000000006</v>
      </c>
      <c r="R44" s="95">
        <f t="shared" si="1"/>
        <v>217.73622819559623</v>
      </c>
    </row>
    <row r="45" spans="1:18" x14ac:dyDescent="0.35">
      <c r="A45" s="101">
        <v>11</v>
      </c>
      <c r="B45" s="102" t="s">
        <v>57</v>
      </c>
      <c r="C45" s="102" t="s">
        <v>180</v>
      </c>
      <c r="D45" s="102" t="s">
        <v>85</v>
      </c>
      <c r="E45" s="102" t="s">
        <v>223</v>
      </c>
      <c r="F45" s="102" t="s">
        <v>178</v>
      </c>
      <c r="G45" s="102" t="s">
        <v>234</v>
      </c>
      <c r="H45" s="103">
        <v>4246</v>
      </c>
      <c r="I45" s="101">
        <v>3</v>
      </c>
      <c r="J45" s="104">
        <f>บึงกาฬ!F45</f>
        <v>213847.4</v>
      </c>
      <c r="K45" s="105">
        <f>บึงกาฬ!AG45</f>
        <v>294339.73</v>
      </c>
      <c r="L45" s="106">
        <f>บึงกาฬ!AH45</f>
        <v>1353345.27</v>
      </c>
      <c r="M45" s="106">
        <f>บึงกาฬ!AI45</f>
        <v>1290662.6000000001</v>
      </c>
      <c r="N45" s="102" t="s">
        <v>235</v>
      </c>
      <c r="O45" s="102"/>
      <c r="P45" s="102"/>
      <c r="Q45" s="94">
        <f t="shared" si="0"/>
        <v>62682.669999999925</v>
      </c>
      <c r="R45" s="95">
        <f t="shared" si="1"/>
        <v>318.73416627414036</v>
      </c>
    </row>
    <row r="46" spans="1:18" x14ac:dyDescent="0.35">
      <c r="A46" s="101">
        <v>12</v>
      </c>
      <c r="B46" s="102" t="s">
        <v>57</v>
      </c>
      <c r="C46" s="102" t="s">
        <v>180</v>
      </c>
      <c r="D46" s="102" t="s">
        <v>85</v>
      </c>
      <c r="E46" s="102" t="s">
        <v>223</v>
      </c>
      <c r="F46" s="102" t="s">
        <v>178</v>
      </c>
      <c r="G46" s="102" t="s">
        <v>236</v>
      </c>
      <c r="H46" s="103">
        <v>3019</v>
      </c>
      <c r="I46" s="101">
        <v>3</v>
      </c>
      <c r="J46" s="104">
        <f>บึงกาฬ!F46</f>
        <v>56986.57</v>
      </c>
      <c r="K46" s="105">
        <f>บึงกาฬ!AG46</f>
        <v>-43226.39</v>
      </c>
      <c r="L46" s="106">
        <f>บึงกาฬ!AH46</f>
        <v>1194752.4100000001</v>
      </c>
      <c r="M46" s="106">
        <f>บึงกาฬ!AI46</f>
        <v>1355974.94</v>
      </c>
      <c r="N46" s="102"/>
      <c r="O46" s="102"/>
      <c r="P46" s="102"/>
      <c r="Q46" s="94">
        <f t="shared" si="0"/>
        <v>-161222.5299999998</v>
      </c>
      <c r="R46" s="95">
        <f t="shared" si="1"/>
        <v>395.74442199403779</v>
      </c>
    </row>
    <row r="47" spans="1:18" s="113" customFormat="1" x14ac:dyDescent="0.35">
      <c r="A47" s="107">
        <v>3</v>
      </c>
      <c r="B47" s="108" t="s">
        <v>57</v>
      </c>
      <c r="C47" s="108"/>
      <c r="D47" s="108"/>
      <c r="E47" s="108" t="s">
        <v>75</v>
      </c>
      <c r="F47" s="108"/>
      <c r="G47" s="108" t="s">
        <v>237</v>
      </c>
      <c r="H47" s="114">
        <f>SUM(H36:H46)</f>
        <v>41541</v>
      </c>
      <c r="I47" s="107"/>
      <c r="J47" s="110">
        <f>SUM(J35:J46)</f>
        <v>5921350.1300000008</v>
      </c>
      <c r="K47" s="110">
        <f>SUM(K35:K46)</f>
        <v>4831284.3999999994</v>
      </c>
      <c r="L47" s="110">
        <f>SUM(L35:L46)</f>
        <v>12805599.5</v>
      </c>
      <c r="M47" s="110">
        <f>SUM(M35:M46)</f>
        <v>13284172.310000001</v>
      </c>
      <c r="N47" s="108">
        <v>11</v>
      </c>
      <c r="O47" s="108">
        <v>11</v>
      </c>
      <c r="P47" s="108">
        <f>N47-O47</f>
        <v>0</v>
      </c>
      <c r="Q47" s="111">
        <f t="shared" si="0"/>
        <v>-478572.81000000052</v>
      </c>
      <c r="R47" s="112">
        <f>L47/H47</f>
        <v>308.26411256349149</v>
      </c>
    </row>
    <row r="48" spans="1:18" x14ac:dyDescent="0.35">
      <c r="A48" s="101">
        <v>1</v>
      </c>
      <c r="B48" s="102" t="s">
        <v>57</v>
      </c>
      <c r="C48" s="102" t="s">
        <v>182</v>
      </c>
      <c r="D48" s="102" t="s">
        <v>120</v>
      </c>
      <c r="E48" s="102" t="s">
        <v>238</v>
      </c>
      <c r="F48" s="102" t="s">
        <v>208</v>
      </c>
      <c r="G48" s="102" t="s">
        <v>239</v>
      </c>
      <c r="H48" s="103"/>
      <c r="I48" s="101"/>
      <c r="J48" s="104"/>
      <c r="K48" s="105"/>
      <c r="L48" s="106"/>
      <c r="M48" s="106"/>
      <c r="N48" s="102"/>
      <c r="O48" s="102"/>
      <c r="P48" s="102"/>
    </row>
    <row r="49" spans="1:18" x14ac:dyDescent="0.35">
      <c r="A49" s="101">
        <v>2</v>
      </c>
      <c r="B49" s="102" t="s">
        <v>57</v>
      </c>
      <c r="C49" s="102" t="s">
        <v>182</v>
      </c>
      <c r="D49" s="102" t="s">
        <v>120</v>
      </c>
      <c r="E49" s="102" t="s">
        <v>238</v>
      </c>
      <c r="F49" s="102" t="s">
        <v>178</v>
      </c>
      <c r="G49" s="102" t="s">
        <v>240</v>
      </c>
      <c r="H49" s="103">
        <v>2825</v>
      </c>
      <c r="I49" s="101">
        <v>2</v>
      </c>
      <c r="J49" s="104">
        <f>บึงกาฬ!F47</f>
        <v>421047.92</v>
      </c>
      <c r="K49" s="105">
        <f>บึงกาฬ!AG47</f>
        <v>508837.47</v>
      </c>
      <c r="L49" s="106">
        <f>บึงกาฬ!AH47</f>
        <v>856145.91999999993</v>
      </c>
      <c r="M49" s="106">
        <f>บึงกาฬ!AI47</f>
        <v>1053251.44</v>
      </c>
      <c r="N49" s="102"/>
      <c r="O49" s="102"/>
      <c r="P49" s="102"/>
      <c r="Q49" s="94">
        <f t="shared" si="0"/>
        <v>-197105.52000000002</v>
      </c>
      <c r="R49" s="95">
        <f t="shared" si="1"/>
        <v>303.06050265486721</v>
      </c>
    </row>
    <row r="50" spans="1:18" x14ac:dyDescent="0.35">
      <c r="A50" s="101">
        <v>3</v>
      </c>
      <c r="B50" s="102" t="s">
        <v>57</v>
      </c>
      <c r="C50" s="102" t="s">
        <v>182</v>
      </c>
      <c r="D50" s="102" t="s">
        <v>120</v>
      </c>
      <c r="E50" s="102" t="s">
        <v>238</v>
      </c>
      <c r="F50" s="102" t="s">
        <v>178</v>
      </c>
      <c r="G50" s="102" t="s">
        <v>241</v>
      </c>
      <c r="H50" s="103">
        <v>3818</v>
      </c>
      <c r="I50" s="101">
        <v>3</v>
      </c>
      <c r="J50" s="104">
        <f>บึงกาฬ!F48</f>
        <v>249957</v>
      </c>
      <c r="K50" s="105">
        <f>บึงกาฬ!AG48</f>
        <v>273941.02</v>
      </c>
      <c r="L50" s="106">
        <f>บึงกาฬ!AH48</f>
        <v>790090.65999999992</v>
      </c>
      <c r="M50" s="106">
        <f>บึงกาฬ!AI48</f>
        <v>942284.45</v>
      </c>
      <c r="N50" s="102"/>
      <c r="O50" s="102"/>
      <c r="P50" s="102"/>
      <c r="Q50" s="94">
        <f t="shared" si="0"/>
        <v>-152193.79000000004</v>
      </c>
      <c r="R50" s="95">
        <f t="shared" si="1"/>
        <v>206.93836039811418</v>
      </c>
    </row>
    <row r="51" spans="1:18" x14ac:dyDescent="0.35">
      <c r="A51" s="101">
        <v>4</v>
      </c>
      <c r="B51" s="102" t="s">
        <v>57</v>
      </c>
      <c r="C51" s="102" t="s">
        <v>182</v>
      </c>
      <c r="D51" s="102" t="s">
        <v>120</v>
      </c>
      <c r="E51" s="102" t="s">
        <v>238</v>
      </c>
      <c r="F51" s="102" t="s">
        <v>178</v>
      </c>
      <c r="G51" s="102" t="s">
        <v>242</v>
      </c>
      <c r="H51" s="103">
        <v>2042</v>
      </c>
      <c r="I51" s="101">
        <v>2</v>
      </c>
      <c r="J51" s="104">
        <f>บึงกาฬ!F49</f>
        <v>592963.73</v>
      </c>
      <c r="K51" s="105">
        <f>บึงกาฬ!AG49</f>
        <v>598107.9</v>
      </c>
      <c r="L51" s="106">
        <f>บึงกาฬ!AH49</f>
        <v>465506.23</v>
      </c>
      <c r="M51" s="106">
        <f>บึงกาฬ!AI49</f>
        <v>933764.90999999992</v>
      </c>
      <c r="N51" s="102"/>
      <c r="O51" s="102"/>
      <c r="P51" s="102"/>
      <c r="Q51" s="94">
        <f t="shared" si="0"/>
        <v>-468258.67999999993</v>
      </c>
      <c r="R51" s="95">
        <f t="shared" si="1"/>
        <v>227.96583251714006</v>
      </c>
    </row>
    <row r="52" spans="1:18" s="113" customFormat="1" x14ac:dyDescent="0.35">
      <c r="A52" s="107">
        <v>4</v>
      </c>
      <c r="B52" s="108" t="s">
        <v>57</v>
      </c>
      <c r="C52" s="108"/>
      <c r="D52" s="108"/>
      <c r="E52" s="108" t="s">
        <v>75</v>
      </c>
      <c r="F52" s="108"/>
      <c r="G52" s="108" t="s">
        <v>243</v>
      </c>
      <c r="H52" s="114">
        <f>SUM(H49:H51)</f>
        <v>8685</v>
      </c>
      <c r="I52" s="107"/>
      <c r="J52" s="110">
        <f>SUM(J48:J51)</f>
        <v>1263968.6499999999</v>
      </c>
      <c r="K52" s="110">
        <f>SUM(K48:K51)</f>
        <v>1380886.3900000001</v>
      </c>
      <c r="L52" s="110">
        <f>SUM(L48:L51)</f>
        <v>2111742.8099999996</v>
      </c>
      <c r="M52" s="110">
        <f>SUM(M48:M51)</f>
        <v>2929300.8</v>
      </c>
      <c r="N52" s="108">
        <v>3</v>
      </c>
      <c r="O52" s="108">
        <v>3</v>
      </c>
      <c r="P52" s="108">
        <f>N52-O52</f>
        <v>0</v>
      </c>
      <c r="Q52" s="111">
        <f t="shared" si="0"/>
        <v>-817557.99000000022</v>
      </c>
      <c r="R52" s="112">
        <f>L52/H52</f>
        <v>243.14827979274608</v>
      </c>
    </row>
    <row r="53" spans="1:18" x14ac:dyDescent="0.35">
      <c r="A53" s="101">
        <v>1</v>
      </c>
      <c r="B53" s="102" t="s">
        <v>57</v>
      </c>
      <c r="C53" s="102" t="s">
        <v>184</v>
      </c>
      <c r="D53" s="102" t="s">
        <v>106</v>
      </c>
      <c r="E53" s="102" t="s">
        <v>244</v>
      </c>
      <c r="F53" s="102" t="s">
        <v>208</v>
      </c>
      <c r="G53" s="102" t="s">
        <v>245</v>
      </c>
      <c r="H53" s="103"/>
      <c r="I53" s="101"/>
      <c r="J53" s="104"/>
      <c r="K53" s="105"/>
      <c r="L53" s="106"/>
      <c r="M53" s="106"/>
      <c r="N53" s="102"/>
      <c r="O53" s="102"/>
      <c r="P53" s="102"/>
    </row>
    <row r="54" spans="1:18" x14ac:dyDescent="0.35">
      <c r="A54" s="101">
        <v>2</v>
      </c>
      <c r="B54" s="102" t="s">
        <v>57</v>
      </c>
      <c r="C54" s="102" t="s">
        <v>184</v>
      </c>
      <c r="D54" s="102" t="s">
        <v>106</v>
      </c>
      <c r="E54" s="102" t="s">
        <v>244</v>
      </c>
      <c r="F54" s="102" t="s">
        <v>178</v>
      </c>
      <c r="G54" s="102" t="s">
        <v>246</v>
      </c>
      <c r="H54" s="103">
        <v>2916</v>
      </c>
      <c r="I54" s="101">
        <v>2</v>
      </c>
      <c r="J54" s="104">
        <f>บึงกาฬ!F50</f>
        <v>786789.31</v>
      </c>
      <c r="K54" s="105">
        <f>บึงกาฬ!AG50</f>
        <v>530095.77</v>
      </c>
      <c r="L54" s="106">
        <f>บึงกาฬ!AH50</f>
        <v>1601969.92</v>
      </c>
      <c r="M54" s="106">
        <f>บึงกาฬ!AI50</f>
        <v>1290145.72</v>
      </c>
      <c r="N54" s="102"/>
      <c r="O54" s="102"/>
      <c r="P54" s="102"/>
      <c r="Q54" s="94">
        <f t="shared" si="0"/>
        <v>311824.19999999995</v>
      </c>
      <c r="R54" s="95">
        <f t="shared" si="1"/>
        <v>549.37240054869687</v>
      </c>
    </row>
    <row r="55" spans="1:18" x14ac:dyDescent="0.35">
      <c r="A55" s="101">
        <v>3</v>
      </c>
      <c r="B55" s="102" t="s">
        <v>57</v>
      </c>
      <c r="C55" s="102" t="s">
        <v>184</v>
      </c>
      <c r="D55" s="102" t="s">
        <v>106</v>
      </c>
      <c r="E55" s="102" t="s">
        <v>244</v>
      </c>
      <c r="F55" s="102" t="s">
        <v>178</v>
      </c>
      <c r="G55" s="102" t="s">
        <v>247</v>
      </c>
      <c r="H55" s="103">
        <v>9798</v>
      </c>
      <c r="I55" s="101">
        <v>5</v>
      </c>
      <c r="J55" s="104">
        <f>บึงกาฬ!F51</f>
        <v>2488659.36</v>
      </c>
      <c r="K55" s="105">
        <f>บึงกาฬ!AG51</f>
        <v>2394731.64</v>
      </c>
      <c r="L55" s="106">
        <f>บึงกาฬ!AH51</f>
        <v>3521358.9700000007</v>
      </c>
      <c r="M55" s="106">
        <f>บึงกาฬ!AI51</f>
        <v>2488384.6999999997</v>
      </c>
      <c r="N55" s="102"/>
      <c r="O55" s="102"/>
      <c r="P55" s="102"/>
      <c r="Q55" s="94">
        <f t="shared" si="0"/>
        <v>1032974.2700000009</v>
      </c>
      <c r="R55" s="95">
        <f t="shared" si="1"/>
        <v>359.39568993672185</v>
      </c>
    </row>
    <row r="56" spans="1:18" x14ac:dyDescent="0.35">
      <c r="A56" s="101">
        <v>4</v>
      </c>
      <c r="B56" s="102" t="s">
        <v>57</v>
      </c>
      <c r="C56" s="102" t="s">
        <v>184</v>
      </c>
      <c r="D56" s="102" t="s">
        <v>106</v>
      </c>
      <c r="E56" s="102" t="s">
        <v>244</v>
      </c>
      <c r="F56" s="102" t="s">
        <v>178</v>
      </c>
      <c r="G56" s="102" t="s">
        <v>248</v>
      </c>
      <c r="H56" s="103">
        <v>4843</v>
      </c>
      <c r="I56" s="101">
        <v>4</v>
      </c>
      <c r="J56" s="104">
        <f>บึงกาฬ!F52</f>
        <v>290859.90999999997</v>
      </c>
      <c r="K56" s="105">
        <f>บึงกาฬ!AG52</f>
        <v>258265.52999999997</v>
      </c>
      <c r="L56" s="106">
        <f>บึงกาฬ!AH52</f>
        <v>2397035.31</v>
      </c>
      <c r="M56" s="106">
        <f>บึงกาฬ!AI52</f>
        <v>2000097.49</v>
      </c>
      <c r="N56" s="102"/>
      <c r="O56" s="102"/>
      <c r="P56" s="102"/>
      <c r="Q56" s="94">
        <f t="shared" si="0"/>
        <v>396937.82000000007</v>
      </c>
      <c r="R56" s="95">
        <f t="shared" si="1"/>
        <v>494.94844311377244</v>
      </c>
    </row>
    <row r="57" spans="1:18" x14ac:dyDescent="0.35">
      <c r="A57" s="101">
        <v>5</v>
      </c>
      <c r="B57" s="102" t="s">
        <v>57</v>
      </c>
      <c r="C57" s="102" t="s">
        <v>184</v>
      </c>
      <c r="D57" s="102" t="s">
        <v>106</v>
      </c>
      <c r="E57" s="102" t="s">
        <v>244</v>
      </c>
      <c r="F57" s="102" t="s">
        <v>178</v>
      </c>
      <c r="G57" s="102" t="s">
        <v>249</v>
      </c>
      <c r="H57" s="103">
        <v>5611</v>
      </c>
      <c r="I57" s="101">
        <v>4</v>
      </c>
      <c r="J57" s="104">
        <f>บึงกาฬ!F53</f>
        <v>794582.71</v>
      </c>
      <c r="K57" s="105">
        <f>บึงกาฬ!AG53</f>
        <v>237404.5199999999</v>
      </c>
      <c r="L57" s="106">
        <f>บึงกาฬ!AH53</f>
        <v>2162874</v>
      </c>
      <c r="M57" s="106">
        <f>บึงกาฬ!AI53</f>
        <v>2013377.8699999999</v>
      </c>
      <c r="N57" s="102"/>
      <c r="O57" s="102"/>
      <c r="P57" s="102"/>
      <c r="Q57" s="94">
        <f t="shared" si="0"/>
        <v>149496.13000000012</v>
      </c>
      <c r="R57" s="95">
        <f t="shared" si="1"/>
        <v>385.47032614507219</v>
      </c>
    </row>
    <row r="58" spans="1:18" s="113" customFormat="1" x14ac:dyDescent="0.35">
      <c r="A58" s="107">
        <v>5</v>
      </c>
      <c r="B58" s="108" t="s">
        <v>57</v>
      </c>
      <c r="C58" s="108"/>
      <c r="D58" s="108"/>
      <c r="E58" s="108" t="s">
        <v>75</v>
      </c>
      <c r="F58" s="108"/>
      <c r="G58" s="108" t="s">
        <v>250</v>
      </c>
      <c r="H58" s="114">
        <f>SUM(H54:H57)</f>
        <v>23168</v>
      </c>
      <c r="I58" s="107"/>
      <c r="J58" s="110">
        <f>SUM(J53:J57)</f>
        <v>4360891.29</v>
      </c>
      <c r="K58" s="110">
        <f>SUM(K53:K57)</f>
        <v>3420497.46</v>
      </c>
      <c r="L58" s="110">
        <f>SUM(L53:L57)</f>
        <v>9683238.2000000011</v>
      </c>
      <c r="M58" s="110">
        <f>SUM(M53:M57)</f>
        <v>7792005.7800000003</v>
      </c>
      <c r="N58" s="108">
        <v>4</v>
      </c>
      <c r="O58" s="108">
        <v>4</v>
      </c>
      <c r="P58" s="108">
        <f>N58-O58</f>
        <v>0</v>
      </c>
      <c r="Q58" s="111">
        <f t="shared" si="0"/>
        <v>1891232.4200000009</v>
      </c>
      <c r="R58" s="112">
        <f>L58/H58</f>
        <v>417.95744993093928</v>
      </c>
    </row>
    <row r="59" spans="1:18" x14ac:dyDescent="0.35">
      <c r="A59" s="101">
        <v>1</v>
      </c>
      <c r="B59" s="102" t="s">
        <v>57</v>
      </c>
      <c r="C59" s="102" t="s">
        <v>186</v>
      </c>
      <c r="D59" s="102" t="s">
        <v>99</v>
      </c>
      <c r="E59" s="102" t="s">
        <v>251</v>
      </c>
      <c r="F59" s="102" t="s">
        <v>208</v>
      </c>
      <c r="G59" s="102" t="s">
        <v>252</v>
      </c>
      <c r="H59" s="103"/>
      <c r="I59" s="101"/>
      <c r="J59" s="104"/>
      <c r="K59" s="105"/>
      <c r="L59" s="106"/>
      <c r="M59" s="106"/>
      <c r="N59" s="102"/>
      <c r="O59" s="102"/>
      <c r="P59" s="102"/>
    </row>
    <row r="60" spans="1:18" s="121" customFormat="1" x14ac:dyDescent="0.35">
      <c r="A60" s="115">
        <v>2</v>
      </c>
      <c r="B60" s="116" t="s">
        <v>57</v>
      </c>
      <c r="C60" s="116" t="s">
        <v>186</v>
      </c>
      <c r="D60" s="116" t="s">
        <v>99</v>
      </c>
      <c r="E60" s="116" t="s">
        <v>251</v>
      </c>
      <c r="F60" s="116" t="s">
        <v>178</v>
      </c>
      <c r="G60" s="116" t="s">
        <v>253</v>
      </c>
      <c r="H60" s="117">
        <v>2845</v>
      </c>
      <c r="I60" s="115">
        <v>2</v>
      </c>
      <c r="J60" s="106">
        <f>บึงกาฬ!F54</f>
        <v>991880.78</v>
      </c>
      <c r="K60" s="118">
        <f>บึงกาฬ!AG54</f>
        <v>1065719.3999999999</v>
      </c>
      <c r="L60" s="106">
        <f>บึงกาฬ!AH54</f>
        <v>1390363.8599999999</v>
      </c>
      <c r="M60" s="106">
        <f>บึงกาฬ!AI54</f>
        <v>1224932.93</v>
      </c>
      <c r="N60" s="116"/>
      <c r="O60" s="116"/>
      <c r="P60" s="116"/>
      <c r="Q60" s="119">
        <f t="shared" si="0"/>
        <v>165430.92999999993</v>
      </c>
      <c r="R60" s="120">
        <f t="shared" si="1"/>
        <v>488.70434446397184</v>
      </c>
    </row>
    <row r="61" spans="1:18" x14ac:dyDescent="0.35">
      <c r="A61" s="101">
        <v>3</v>
      </c>
      <c r="B61" s="102" t="s">
        <v>57</v>
      </c>
      <c r="C61" s="102" t="s">
        <v>186</v>
      </c>
      <c r="D61" s="102" t="s">
        <v>99</v>
      </c>
      <c r="E61" s="102" t="s">
        <v>251</v>
      </c>
      <c r="F61" s="102" t="s">
        <v>178</v>
      </c>
      <c r="G61" s="102" t="s">
        <v>254</v>
      </c>
      <c r="H61" s="103">
        <v>4775</v>
      </c>
      <c r="I61" s="101">
        <v>4</v>
      </c>
      <c r="J61" s="106">
        <f>บึงกาฬ!F55</f>
        <v>3752530.16</v>
      </c>
      <c r="K61" s="118">
        <f>บึงกาฬ!AG55</f>
        <v>302790.77</v>
      </c>
      <c r="L61" s="106">
        <f>บึงกาฬ!AH55</f>
        <v>801581.9</v>
      </c>
      <c r="M61" s="106">
        <f>บึงกาฬ!AI55</f>
        <v>2031651.03</v>
      </c>
      <c r="N61" s="102"/>
      <c r="O61" s="102"/>
      <c r="P61" s="102"/>
      <c r="Q61" s="94">
        <f t="shared" si="0"/>
        <v>-1230069.1299999999</v>
      </c>
      <c r="R61" s="95">
        <f t="shared" si="1"/>
        <v>167.87055497382198</v>
      </c>
    </row>
    <row r="62" spans="1:18" x14ac:dyDescent="0.35">
      <c r="A62" s="101">
        <v>4</v>
      </c>
      <c r="B62" s="102" t="s">
        <v>57</v>
      </c>
      <c r="C62" s="102" t="s">
        <v>186</v>
      </c>
      <c r="D62" s="102" t="s">
        <v>99</v>
      </c>
      <c r="E62" s="102" t="s">
        <v>251</v>
      </c>
      <c r="F62" s="102" t="s">
        <v>178</v>
      </c>
      <c r="G62" s="102" t="s">
        <v>255</v>
      </c>
      <c r="H62" s="103">
        <v>2422</v>
      </c>
      <c r="I62" s="101">
        <v>2</v>
      </c>
      <c r="J62" s="106">
        <f>บึงกาฬ!F56</f>
        <v>612205.23</v>
      </c>
      <c r="K62" s="247">
        <f>บึงกาฬ!AG56</f>
        <v>272770.23</v>
      </c>
      <c r="L62" s="106">
        <f>บึงกาฬ!AH56</f>
        <v>1108171.8500000001</v>
      </c>
      <c r="M62" s="106">
        <f>บึงกาฬ!AI56</f>
        <v>986236.46</v>
      </c>
      <c r="N62" s="102"/>
      <c r="O62" s="102"/>
      <c r="P62" s="102"/>
      <c r="Q62" s="94">
        <f t="shared" si="0"/>
        <v>121935.39000000013</v>
      </c>
      <c r="R62" s="95">
        <f t="shared" si="1"/>
        <v>457.54411643270026</v>
      </c>
    </row>
    <row r="63" spans="1:18" x14ac:dyDescent="0.35">
      <c r="A63" s="101">
        <v>5</v>
      </c>
      <c r="B63" s="102" t="s">
        <v>57</v>
      </c>
      <c r="C63" s="102" t="s">
        <v>186</v>
      </c>
      <c r="D63" s="102" t="s">
        <v>99</v>
      </c>
      <c r="E63" s="102" t="s">
        <v>251</v>
      </c>
      <c r="F63" s="102" t="s">
        <v>178</v>
      </c>
      <c r="G63" s="102" t="s">
        <v>256</v>
      </c>
      <c r="H63" s="103">
        <v>4314</v>
      </c>
      <c r="I63" s="101">
        <v>3</v>
      </c>
      <c r="J63" s="106">
        <f>บึงกาฬ!F57</f>
        <v>927283.74</v>
      </c>
      <c r="K63" s="106">
        <f>บึงกาฬ!AG57</f>
        <v>951382.01</v>
      </c>
      <c r="L63" s="106">
        <f>บึงกาฬ!AH57</f>
        <v>1602344.3</v>
      </c>
      <c r="M63" s="106">
        <f>บึงกาฬ!AI57</f>
        <v>1534205.8099999998</v>
      </c>
      <c r="N63" s="102"/>
      <c r="O63" s="102"/>
      <c r="P63" s="102"/>
      <c r="Q63" s="94">
        <f t="shared" si="0"/>
        <v>68138.490000000224</v>
      </c>
      <c r="R63" s="95">
        <f t="shared" si="1"/>
        <v>371.42890588780716</v>
      </c>
    </row>
    <row r="64" spans="1:18" x14ac:dyDescent="0.35">
      <c r="A64" s="101">
        <v>6</v>
      </c>
      <c r="B64" s="102" t="s">
        <v>57</v>
      </c>
      <c r="C64" s="102" t="s">
        <v>186</v>
      </c>
      <c r="D64" s="102" t="s">
        <v>99</v>
      </c>
      <c r="E64" s="102" t="s">
        <v>251</v>
      </c>
      <c r="F64" s="102" t="s">
        <v>178</v>
      </c>
      <c r="G64" s="102" t="s">
        <v>257</v>
      </c>
      <c r="H64" s="103">
        <v>3240</v>
      </c>
      <c r="I64" s="101">
        <v>3</v>
      </c>
      <c r="J64" s="106">
        <f>บึงกาฬ!F58</f>
        <v>367451.26</v>
      </c>
      <c r="K64" s="106">
        <f>บึงกาฬ!AG58</f>
        <v>345259.42</v>
      </c>
      <c r="L64" s="106">
        <f>บึงกาฬ!AH58</f>
        <v>1463901.46</v>
      </c>
      <c r="M64" s="106">
        <f>บึงกาฬ!AI58</f>
        <v>1448146.4000000001</v>
      </c>
      <c r="N64" s="102"/>
      <c r="O64" s="102"/>
      <c r="P64" s="102"/>
      <c r="Q64" s="94">
        <f t="shared" si="0"/>
        <v>15755.059999999823</v>
      </c>
      <c r="R64" s="95">
        <f t="shared" si="1"/>
        <v>451.8214382716049</v>
      </c>
    </row>
    <row r="65" spans="1:18" s="121" customFormat="1" x14ac:dyDescent="0.35">
      <c r="A65" s="115">
        <v>7</v>
      </c>
      <c r="B65" s="116" t="s">
        <v>57</v>
      </c>
      <c r="C65" s="116" t="s">
        <v>186</v>
      </c>
      <c r="D65" s="116" t="s">
        <v>99</v>
      </c>
      <c r="E65" s="116" t="s">
        <v>251</v>
      </c>
      <c r="F65" s="116" t="s">
        <v>178</v>
      </c>
      <c r="G65" s="116" t="s">
        <v>258</v>
      </c>
      <c r="H65" s="117">
        <v>1140</v>
      </c>
      <c r="I65" s="115">
        <v>1</v>
      </c>
      <c r="J65" s="106">
        <f>บึงกาฬ!F59</f>
        <v>446438.42</v>
      </c>
      <c r="K65" s="106">
        <f>บึงกาฬ!AG59</f>
        <v>328324.31</v>
      </c>
      <c r="L65" s="106">
        <f>บึงกาฬ!AH59</f>
        <v>569372.13</v>
      </c>
      <c r="M65" s="106">
        <f>บึงกาฬ!AI59</f>
        <v>500203.75999999995</v>
      </c>
      <c r="N65" s="116"/>
      <c r="O65" s="116"/>
      <c r="P65" s="116"/>
      <c r="Q65" s="119">
        <f t="shared" si="0"/>
        <v>69168.370000000054</v>
      </c>
      <c r="R65" s="120">
        <f t="shared" si="1"/>
        <v>499.44923684210528</v>
      </c>
    </row>
    <row r="66" spans="1:18" s="113" customFormat="1" x14ac:dyDescent="0.35">
      <c r="A66" s="107">
        <v>6</v>
      </c>
      <c r="B66" s="108" t="s">
        <v>57</v>
      </c>
      <c r="C66" s="108"/>
      <c r="D66" s="108"/>
      <c r="E66" s="108" t="s">
        <v>75</v>
      </c>
      <c r="F66" s="108"/>
      <c r="G66" s="108" t="s">
        <v>259</v>
      </c>
      <c r="H66" s="114">
        <f>SUM(H59:H65)</f>
        <v>18736</v>
      </c>
      <c r="I66" s="107"/>
      <c r="J66" s="110">
        <f>SUM(J59:J65)</f>
        <v>7097789.5899999999</v>
      </c>
      <c r="K66" s="110">
        <f>SUM(K59:K65)</f>
        <v>3266246.14</v>
      </c>
      <c r="L66" s="110">
        <f>SUM(L59:L65)</f>
        <v>6935735.5</v>
      </c>
      <c r="M66" s="110">
        <f>SUM(M59:M65)</f>
        <v>7725376.3899999997</v>
      </c>
      <c r="N66" s="108">
        <v>6</v>
      </c>
      <c r="O66" s="108">
        <v>6</v>
      </c>
      <c r="P66" s="108">
        <f>N66-O66</f>
        <v>0</v>
      </c>
      <c r="Q66" s="111">
        <f t="shared" si="0"/>
        <v>-789640.88999999966</v>
      </c>
      <c r="R66" s="112">
        <f>L66/H66</f>
        <v>370.18229611443212</v>
      </c>
    </row>
    <row r="67" spans="1:18" x14ac:dyDescent="0.35">
      <c r="A67" s="101">
        <v>1</v>
      </c>
      <c r="B67" s="102" t="s">
        <v>57</v>
      </c>
      <c r="C67" s="102" t="s">
        <v>188</v>
      </c>
      <c r="D67" s="102" t="s">
        <v>78</v>
      </c>
      <c r="E67" s="102" t="s">
        <v>260</v>
      </c>
      <c r="F67" s="102" t="s">
        <v>208</v>
      </c>
      <c r="G67" s="102" t="s">
        <v>261</v>
      </c>
      <c r="H67" s="103"/>
      <c r="I67" s="101"/>
      <c r="J67" s="104"/>
      <c r="K67" s="105"/>
      <c r="L67" s="106"/>
      <c r="M67" s="106"/>
      <c r="N67" s="102"/>
      <c r="O67" s="102"/>
      <c r="P67" s="102"/>
    </row>
    <row r="68" spans="1:18" x14ac:dyDescent="0.35">
      <c r="A68" s="101">
        <v>2</v>
      </c>
      <c r="B68" s="102" t="s">
        <v>57</v>
      </c>
      <c r="C68" s="102" t="s">
        <v>188</v>
      </c>
      <c r="D68" s="102" t="s">
        <v>78</v>
      </c>
      <c r="E68" s="102" t="s">
        <v>260</v>
      </c>
      <c r="F68" s="102" t="s">
        <v>178</v>
      </c>
      <c r="G68" s="102" t="s">
        <v>1416</v>
      </c>
      <c r="H68" s="103">
        <v>3670</v>
      </c>
      <c r="I68" s="101">
        <v>3</v>
      </c>
      <c r="J68" s="104">
        <f>บึงกาฬ!F60</f>
        <v>491323.34</v>
      </c>
      <c r="K68" s="105">
        <f>บึงกาฬ!AG60</f>
        <v>-93032.02999999997</v>
      </c>
      <c r="L68" s="106">
        <f>บึงกาฬ!AH60</f>
        <v>1363066.8900000001</v>
      </c>
      <c r="M68" s="106">
        <f>บึงกาฬ!AI60</f>
        <v>1154652.48</v>
      </c>
      <c r="N68" s="102"/>
      <c r="O68" s="102"/>
      <c r="P68" s="102"/>
      <c r="Q68" s="94">
        <f t="shared" si="0"/>
        <v>208414.41000000015</v>
      </c>
      <c r="R68" s="95">
        <f t="shared" si="1"/>
        <v>371.40787193460494</v>
      </c>
    </row>
    <row r="69" spans="1:18" x14ac:dyDescent="0.35">
      <c r="A69" s="101">
        <v>3</v>
      </c>
      <c r="B69" s="102" t="s">
        <v>57</v>
      </c>
      <c r="C69" s="102" t="s">
        <v>188</v>
      </c>
      <c r="D69" s="102" t="s">
        <v>78</v>
      </c>
      <c r="E69" s="102" t="s">
        <v>260</v>
      </c>
      <c r="F69" s="102" t="s">
        <v>178</v>
      </c>
      <c r="G69" s="102" t="s">
        <v>263</v>
      </c>
      <c r="H69" s="103">
        <v>3487</v>
      </c>
      <c r="I69" s="101">
        <v>3</v>
      </c>
      <c r="J69" s="104">
        <f>บึงกาฬ!F61</f>
        <v>804295.07</v>
      </c>
      <c r="K69" s="105">
        <f>บึงกาฬ!AG61</f>
        <v>1008248.81</v>
      </c>
      <c r="L69" s="106">
        <f>บึงกาฬ!AH61</f>
        <v>1890375.9000000001</v>
      </c>
      <c r="M69" s="106">
        <f>บึงกาฬ!AI61</f>
        <v>1422587.2499999998</v>
      </c>
      <c r="N69" s="102"/>
      <c r="O69" s="102"/>
      <c r="P69" s="102"/>
      <c r="Q69" s="94">
        <f t="shared" si="0"/>
        <v>467788.65000000037</v>
      </c>
      <c r="R69" s="95">
        <f t="shared" si="1"/>
        <v>542.12099225695442</v>
      </c>
    </row>
    <row r="70" spans="1:18" x14ac:dyDescent="0.35">
      <c r="A70" s="101">
        <v>4</v>
      </c>
      <c r="B70" s="102" t="s">
        <v>57</v>
      </c>
      <c r="C70" s="102" t="s">
        <v>188</v>
      </c>
      <c r="D70" s="102" t="s">
        <v>78</v>
      </c>
      <c r="E70" s="102" t="s">
        <v>260</v>
      </c>
      <c r="F70" s="102" t="s">
        <v>178</v>
      </c>
      <c r="G70" s="102" t="s">
        <v>264</v>
      </c>
      <c r="H70" s="103">
        <v>6286</v>
      </c>
      <c r="I70" s="101">
        <v>5</v>
      </c>
      <c r="J70" s="104">
        <f>บึงกาฬ!F62</f>
        <v>333356.76</v>
      </c>
      <c r="K70" s="105">
        <f>บึงกาฬ!AG62</f>
        <v>-788059.4600000002</v>
      </c>
      <c r="L70" s="106">
        <f>บึงกาฬ!AH62</f>
        <v>1814020.27</v>
      </c>
      <c r="M70" s="106">
        <f>บึงกาฬ!AI62</f>
        <v>1644608.49</v>
      </c>
      <c r="N70" s="102"/>
      <c r="O70" s="102"/>
      <c r="P70" s="102"/>
      <c r="Q70" s="94">
        <f t="shared" si="0"/>
        <v>169411.78000000003</v>
      </c>
      <c r="R70" s="95">
        <f t="shared" si="1"/>
        <v>288.58101654470249</v>
      </c>
    </row>
    <row r="71" spans="1:18" x14ac:dyDescent="0.35">
      <c r="A71" s="101">
        <v>5</v>
      </c>
      <c r="B71" s="102" t="s">
        <v>57</v>
      </c>
      <c r="C71" s="102" t="s">
        <v>188</v>
      </c>
      <c r="D71" s="102" t="s">
        <v>78</v>
      </c>
      <c r="E71" s="102" t="s">
        <v>260</v>
      </c>
      <c r="F71" s="102" t="s">
        <v>178</v>
      </c>
      <c r="G71" s="102" t="s">
        <v>265</v>
      </c>
      <c r="H71" s="103">
        <v>3436</v>
      </c>
      <c r="I71" s="101">
        <v>3</v>
      </c>
      <c r="J71" s="104">
        <f>บึงกาฬ!F63</f>
        <v>504271.71</v>
      </c>
      <c r="K71" s="105">
        <f>บึงกาฬ!AG63</f>
        <v>225862.81999999995</v>
      </c>
      <c r="L71" s="106">
        <f>บึงกาฬ!AH63</f>
        <v>1062776.6200000001</v>
      </c>
      <c r="M71" s="106">
        <f>บึงกาฬ!AI63</f>
        <v>702033.61</v>
      </c>
      <c r="N71" s="102"/>
      <c r="O71" s="102"/>
      <c r="P71" s="102"/>
      <c r="Q71" s="94">
        <f t="shared" ref="Q71:Q134" si="2">L71-M71</f>
        <v>360743.01000000013</v>
      </c>
      <c r="R71" s="95">
        <f t="shared" ref="R71:R134" si="3">L71/H71</f>
        <v>309.30635040745057</v>
      </c>
    </row>
    <row r="72" spans="1:18" x14ac:dyDescent="0.35">
      <c r="A72" s="101">
        <v>6</v>
      </c>
      <c r="B72" s="102" t="s">
        <v>57</v>
      </c>
      <c r="C72" s="102" t="s">
        <v>188</v>
      </c>
      <c r="D72" s="102" t="s">
        <v>78</v>
      </c>
      <c r="E72" s="102" t="s">
        <v>260</v>
      </c>
      <c r="F72" s="102" t="s">
        <v>178</v>
      </c>
      <c r="G72" s="102" t="s">
        <v>266</v>
      </c>
      <c r="H72" s="103">
        <v>3629</v>
      </c>
      <c r="I72" s="101">
        <v>3</v>
      </c>
      <c r="J72" s="104">
        <f>บึงกาฬ!F64</f>
        <v>319750.94</v>
      </c>
      <c r="K72" s="105">
        <f>บึงกาฬ!AG64</f>
        <v>247061.59999999998</v>
      </c>
      <c r="L72" s="106">
        <f>บึงกาฬ!AH64</f>
        <v>1410438.54</v>
      </c>
      <c r="M72" s="106">
        <f>บึงกาฬ!AI64</f>
        <v>1209814.77</v>
      </c>
      <c r="N72" s="102"/>
      <c r="O72" s="102"/>
      <c r="P72" s="102"/>
      <c r="Q72" s="94">
        <f t="shared" si="2"/>
        <v>200623.77000000002</v>
      </c>
      <c r="R72" s="95">
        <f t="shared" si="3"/>
        <v>388.65763020115736</v>
      </c>
    </row>
    <row r="73" spans="1:18" x14ac:dyDescent="0.35">
      <c r="A73" s="101">
        <v>7</v>
      </c>
      <c r="B73" s="102" t="s">
        <v>57</v>
      </c>
      <c r="C73" s="102" t="s">
        <v>188</v>
      </c>
      <c r="D73" s="102" t="s">
        <v>78</v>
      </c>
      <c r="E73" s="102" t="s">
        <v>260</v>
      </c>
      <c r="F73" s="102" t="s">
        <v>178</v>
      </c>
      <c r="G73" s="102" t="s">
        <v>267</v>
      </c>
      <c r="H73" s="103">
        <v>4573</v>
      </c>
      <c r="I73" s="101">
        <v>4</v>
      </c>
      <c r="J73" s="104">
        <f>บึงกาฬ!F65</f>
        <v>710629.1</v>
      </c>
      <c r="K73" s="105">
        <f>บึงกาฬ!AG65</f>
        <v>461130.01</v>
      </c>
      <c r="L73" s="106">
        <f>บึงกาฬ!AH65</f>
        <v>1584865.13</v>
      </c>
      <c r="M73" s="106">
        <f>บึงกาฬ!AI65</f>
        <v>1433857.69</v>
      </c>
      <c r="N73" s="102"/>
      <c r="O73" s="102"/>
      <c r="P73" s="102"/>
      <c r="Q73" s="94">
        <f t="shared" si="2"/>
        <v>151007.43999999994</v>
      </c>
      <c r="R73" s="95">
        <f t="shared" si="3"/>
        <v>346.57011371091187</v>
      </c>
    </row>
    <row r="74" spans="1:18" s="113" customFormat="1" x14ac:dyDescent="0.35">
      <c r="A74" s="107">
        <v>7</v>
      </c>
      <c r="B74" s="108" t="s">
        <v>57</v>
      </c>
      <c r="C74" s="108"/>
      <c r="D74" s="108"/>
      <c r="E74" s="108" t="s">
        <v>75</v>
      </c>
      <c r="F74" s="108"/>
      <c r="G74" s="108" t="s">
        <v>268</v>
      </c>
      <c r="H74" s="114">
        <f>SUM(H67:H73)</f>
        <v>25081</v>
      </c>
      <c r="I74" s="107"/>
      <c r="J74" s="110">
        <f>SUM(J67:J73)</f>
        <v>3163626.92</v>
      </c>
      <c r="K74" s="110">
        <f>SUM(K67:K73)</f>
        <v>1061211.7499999998</v>
      </c>
      <c r="L74" s="110">
        <f>SUM(L67:L73)</f>
        <v>9125543.3500000015</v>
      </c>
      <c r="M74" s="110">
        <f>SUM(M67:M73)</f>
        <v>7567554.2899999991</v>
      </c>
      <c r="N74" s="108">
        <v>6</v>
      </c>
      <c r="O74" s="108">
        <v>6</v>
      </c>
      <c r="P74" s="108">
        <f>N74-O74</f>
        <v>0</v>
      </c>
      <c r="Q74" s="111">
        <f>L74-M74</f>
        <v>1557989.0600000024</v>
      </c>
      <c r="R74" s="112">
        <f>L74/H74</f>
        <v>363.84288305888924</v>
      </c>
    </row>
    <row r="75" spans="1:18" x14ac:dyDescent="0.35">
      <c r="A75" s="101">
        <v>1</v>
      </c>
      <c r="B75" s="102" t="s">
        <v>57</v>
      </c>
      <c r="C75" s="102" t="s">
        <v>190</v>
      </c>
      <c r="D75" s="102" t="s">
        <v>113</v>
      </c>
      <c r="E75" s="102" t="s">
        <v>269</v>
      </c>
      <c r="F75" s="102" t="s">
        <v>208</v>
      </c>
      <c r="G75" s="102" t="s">
        <v>270</v>
      </c>
      <c r="H75" s="103"/>
      <c r="I75" s="101"/>
      <c r="J75" s="104"/>
      <c r="K75" s="105"/>
      <c r="L75" s="106"/>
      <c r="M75" s="106"/>
      <c r="N75" s="102"/>
      <c r="O75" s="102"/>
      <c r="P75" s="102"/>
    </row>
    <row r="76" spans="1:18" x14ac:dyDescent="0.35">
      <c r="A76" s="101">
        <v>2</v>
      </c>
      <c r="B76" s="102" t="s">
        <v>57</v>
      </c>
      <c r="C76" s="102" t="s">
        <v>190</v>
      </c>
      <c r="D76" s="102" t="s">
        <v>113</v>
      </c>
      <c r="E76" s="102" t="s">
        <v>269</v>
      </c>
      <c r="F76" s="102" t="s">
        <v>178</v>
      </c>
      <c r="G76" s="102" t="s">
        <v>271</v>
      </c>
      <c r="H76" s="103">
        <v>5752</v>
      </c>
      <c r="I76" s="101">
        <v>4</v>
      </c>
      <c r="J76" s="104">
        <f>บึงกาฬ!F66</f>
        <v>584600.64</v>
      </c>
      <c r="K76" s="105">
        <f>บึงกาฬ!AG66</f>
        <v>384473.44999999995</v>
      </c>
      <c r="L76" s="105">
        <f>บึงกาฬ!AH66</f>
        <v>1151633.25</v>
      </c>
      <c r="M76" s="105">
        <f>บึงกาฬ!AI66</f>
        <v>1174501.4099999999</v>
      </c>
      <c r="N76" s="102"/>
      <c r="O76" s="102"/>
      <c r="P76" s="102"/>
      <c r="Q76" s="94">
        <f t="shared" si="2"/>
        <v>-22868.159999999916</v>
      </c>
      <c r="R76" s="95">
        <f t="shared" si="3"/>
        <v>200.21440368567454</v>
      </c>
    </row>
    <row r="77" spans="1:18" x14ac:dyDescent="0.35">
      <c r="A77" s="101">
        <v>3</v>
      </c>
      <c r="B77" s="102" t="s">
        <v>57</v>
      </c>
      <c r="C77" s="102" t="s">
        <v>190</v>
      </c>
      <c r="D77" s="102" t="s">
        <v>113</v>
      </c>
      <c r="E77" s="102" t="s">
        <v>269</v>
      </c>
      <c r="F77" s="102" t="s">
        <v>178</v>
      </c>
      <c r="G77" s="102" t="s">
        <v>272</v>
      </c>
      <c r="H77" s="103">
        <v>4383</v>
      </c>
      <c r="I77" s="101">
        <v>3</v>
      </c>
      <c r="J77" s="104">
        <f>บึงกาฬ!F67</f>
        <v>541604.79</v>
      </c>
      <c r="K77" s="105">
        <f>บึงกาฬ!AG67</f>
        <v>533308.77</v>
      </c>
      <c r="L77" s="105">
        <f>บึงกาฬ!AH67</f>
        <v>950001.3</v>
      </c>
      <c r="M77" s="105">
        <f>บึงกาฬ!AI67</f>
        <v>720390.30999999994</v>
      </c>
      <c r="N77" s="102"/>
      <c r="O77" s="102"/>
      <c r="P77" s="102"/>
      <c r="Q77" s="94">
        <f t="shared" si="2"/>
        <v>229610.99000000011</v>
      </c>
      <c r="R77" s="95">
        <f t="shared" si="3"/>
        <v>216.74681724845996</v>
      </c>
    </row>
    <row r="78" spans="1:18" x14ac:dyDescent="0.35">
      <c r="A78" s="101">
        <v>4</v>
      </c>
      <c r="B78" s="102" t="s">
        <v>57</v>
      </c>
      <c r="C78" s="102" t="s">
        <v>190</v>
      </c>
      <c r="D78" s="102" t="s">
        <v>113</v>
      </c>
      <c r="E78" s="102" t="s">
        <v>269</v>
      </c>
      <c r="F78" s="102" t="s">
        <v>178</v>
      </c>
      <c r="G78" s="102" t="s">
        <v>273</v>
      </c>
      <c r="H78" s="103">
        <v>1973</v>
      </c>
      <c r="I78" s="101">
        <v>2</v>
      </c>
      <c r="J78" s="104">
        <f>บึงกาฬ!F68</f>
        <v>212426.09</v>
      </c>
      <c r="K78" s="105">
        <f>บึงกาฬ!AG68</f>
        <v>204628.28</v>
      </c>
      <c r="L78" s="105">
        <f>บึงกาฬ!AH68</f>
        <v>800492.46</v>
      </c>
      <c r="M78" s="105">
        <f>บึงกาฬ!AI68</f>
        <v>671879.95000000007</v>
      </c>
      <c r="N78" s="102"/>
      <c r="O78" s="102"/>
      <c r="P78" s="102"/>
      <c r="Q78" s="94">
        <f t="shared" si="2"/>
        <v>128612.50999999989</v>
      </c>
      <c r="R78" s="95">
        <f t="shared" si="3"/>
        <v>405.72349721236691</v>
      </c>
    </row>
    <row r="79" spans="1:18" x14ac:dyDescent="0.35">
      <c r="A79" s="101">
        <v>5</v>
      </c>
      <c r="B79" s="102" t="s">
        <v>57</v>
      </c>
      <c r="C79" s="102" t="s">
        <v>190</v>
      </c>
      <c r="D79" s="102" t="s">
        <v>113</v>
      </c>
      <c r="E79" s="102" t="s">
        <v>269</v>
      </c>
      <c r="F79" s="102" t="s">
        <v>178</v>
      </c>
      <c r="G79" s="102" t="s">
        <v>274</v>
      </c>
      <c r="H79" s="103">
        <v>5007</v>
      </c>
      <c r="I79" s="101">
        <v>4</v>
      </c>
      <c r="J79" s="104">
        <f>บึงกาฬ!F69</f>
        <v>364428.94</v>
      </c>
      <c r="K79" s="105">
        <f>บึงกาฬ!AG69</f>
        <v>320427.84999999998</v>
      </c>
      <c r="L79" s="105">
        <f>บึงกาฬ!AH69</f>
        <v>1073013.2999999998</v>
      </c>
      <c r="M79" s="105">
        <f>บึงกาฬ!AI69</f>
        <v>1021147.32</v>
      </c>
      <c r="N79" s="102"/>
      <c r="O79" s="102"/>
      <c r="P79" s="102"/>
      <c r="Q79" s="94">
        <f t="shared" si="2"/>
        <v>51865.979999999865</v>
      </c>
      <c r="R79" s="95">
        <f t="shared" si="3"/>
        <v>214.30263630916713</v>
      </c>
    </row>
    <row r="80" spans="1:18" x14ac:dyDescent="0.35">
      <c r="A80" s="101">
        <v>6</v>
      </c>
      <c r="B80" s="102" t="s">
        <v>57</v>
      </c>
      <c r="C80" s="102" t="s">
        <v>190</v>
      </c>
      <c r="D80" s="102" t="s">
        <v>113</v>
      </c>
      <c r="E80" s="102" t="s">
        <v>269</v>
      </c>
      <c r="F80" s="102" t="s">
        <v>178</v>
      </c>
      <c r="G80" s="102" t="s">
        <v>275</v>
      </c>
      <c r="H80" s="103">
        <v>5318</v>
      </c>
      <c r="I80" s="101">
        <v>4</v>
      </c>
      <c r="J80" s="104">
        <f>บึงกาฬ!F70</f>
        <v>435132.11</v>
      </c>
      <c r="K80" s="105">
        <f>บึงกาฬ!AG70</f>
        <v>302868.29000000004</v>
      </c>
      <c r="L80" s="105">
        <f>บึงกาฬ!AH70</f>
        <v>1538118.24</v>
      </c>
      <c r="M80" s="105">
        <f>บึงกาฬ!AI70</f>
        <v>1598747.6199999999</v>
      </c>
      <c r="N80" s="102"/>
      <c r="O80" s="102"/>
      <c r="P80" s="102"/>
      <c r="Q80" s="94">
        <f t="shared" si="2"/>
        <v>-60629.379999999888</v>
      </c>
      <c r="R80" s="95">
        <f t="shared" si="3"/>
        <v>289.22870251974427</v>
      </c>
    </row>
    <row r="81" spans="1:18" s="113" customFormat="1" x14ac:dyDescent="0.35">
      <c r="A81" s="107">
        <v>8</v>
      </c>
      <c r="B81" s="108" t="s">
        <v>57</v>
      </c>
      <c r="C81" s="108"/>
      <c r="D81" s="108"/>
      <c r="E81" s="108" t="s">
        <v>75</v>
      </c>
      <c r="F81" s="108"/>
      <c r="G81" s="108" t="s">
        <v>276</v>
      </c>
      <c r="H81" s="114">
        <f>SUM(H75:H80)</f>
        <v>22433</v>
      </c>
      <c r="I81" s="107"/>
      <c r="J81" s="110">
        <f>SUM(J75:J80)</f>
        <v>2138192.5700000003</v>
      </c>
      <c r="K81" s="110">
        <f>SUM(K75:K80)</f>
        <v>1745706.6400000001</v>
      </c>
      <c r="L81" s="110">
        <f>SUM(L75:L80)</f>
        <v>5513258.5499999998</v>
      </c>
      <c r="M81" s="110">
        <f>SUM(M75:M80)</f>
        <v>5186666.6099999994</v>
      </c>
      <c r="N81" s="108">
        <v>5</v>
      </c>
      <c r="O81" s="108">
        <v>5</v>
      </c>
      <c r="P81" s="108">
        <f>N81-O81</f>
        <v>0</v>
      </c>
      <c r="Q81" s="111">
        <f t="shared" si="2"/>
        <v>326591.94000000041</v>
      </c>
      <c r="R81" s="112">
        <f t="shared" si="3"/>
        <v>245.7655485222663</v>
      </c>
    </row>
    <row r="82" spans="1:18" s="113" customFormat="1" ht="21.75" thickBot="1" x14ac:dyDescent="0.4">
      <c r="A82" s="122"/>
      <c r="B82" s="123" t="s">
        <v>57</v>
      </c>
      <c r="C82" s="123" t="s">
        <v>57</v>
      </c>
      <c r="D82" s="123" t="s">
        <v>57</v>
      </c>
      <c r="E82" s="123" t="s">
        <v>57</v>
      </c>
      <c r="F82" s="123"/>
      <c r="G82" s="123" t="s">
        <v>277</v>
      </c>
      <c r="H82" s="124">
        <f>H20+H34+H47+H52+H58+H66+H74+H81</f>
        <v>250017</v>
      </c>
      <c r="I82" s="122"/>
      <c r="J82" s="125">
        <f t="shared" ref="J82:O82" si="4">J20+J34+J47+J52+J58+J66+J74+J81</f>
        <v>37472089.780000001</v>
      </c>
      <c r="K82" s="126">
        <f t="shared" si="4"/>
        <v>24299474.600000001</v>
      </c>
      <c r="L82" s="125">
        <f t="shared" si="4"/>
        <v>84192767.980000004</v>
      </c>
      <c r="M82" s="125">
        <f t="shared" si="4"/>
        <v>83801071.670000002</v>
      </c>
      <c r="N82" s="123">
        <f t="shared" si="4"/>
        <v>61</v>
      </c>
      <c r="O82" s="123">
        <f t="shared" si="4"/>
        <v>61</v>
      </c>
      <c r="P82" s="123">
        <f>N82-O82</f>
        <v>0</v>
      </c>
      <c r="Q82" s="111">
        <f t="shared" si="2"/>
        <v>391696.31000000238</v>
      </c>
      <c r="R82" s="112">
        <f t="shared" si="3"/>
        <v>336.748173044233</v>
      </c>
    </row>
    <row r="83" spans="1:18" s="113" customFormat="1" ht="22.5" thickTop="1" thickBot="1" x14ac:dyDescent="0.4">
      <c r="A83" s="127"/>
      <c r="B83" s="128"/>
      <c r="C83" s="128"/>
      <c r="D83" s="128"/>
      <c r="E83" s="334" t="s">
        <v>278</v>
      </c>
      <c r="F83" s="335"/>
      <c r="G83" s="336"/>
      <c r="H83" s="129"/>
      <c r="I83" s="127"/>
      <c r="J83" s="130">
        <f>J82/O82</f>
        <v>614296.55377049185</v>
      </c>
      <c r="K83" s="131">
        <f>K82/O82</f>
        <v>398352.04262295086</v>
      </c>
      <c r="L83" s="130">
        <f>L82/O82</f>
        <v>1380209.311147541</v>
      </c>
      <c r="M83" s="130">
        <f>M82/O82</f>
        <v>1373788.0601639345</v>
      </c>
      <c r="N83" s="128"/>
      <c r="O83" s="128"/>
      <c r="P83" s="128"/>
      <c r="Q83" s="94"/>
      <c r="R83" s="95"/>
    </row>
    <row r="84" spans="1:18" ht="21.75" thickTop="1" x14ac:dyDescent="0.35">
      <c r="A84" s="132">
        <v>1</v>
      </c>
      <c r="B84" s="133" t="s">
        <v>61</v>
      </c>
      <c r="C84" s="133" t="s">
        <v>279</v>
      </c>
      <c r="D84" s="133" t="s">
        <v>280</v>
      </c>
      <c r="E84" s="133" t="s">
        <v>0</v>
      </c>
      <c r="F84" s="133" t="s">
        <v>175</v>
      </c>
      <c r="G84" s="133" t="s">
        <v>281</v>
      </c>
      <c r="H84" s="134"/>
      <c r="I84" s="132"/>
      <c r="J84" s="135"/>
      <c r="K84" s="136"/>
      <c r="L84" s="137"/>
      <c r="M84" s="137"/>
      <c r="N84" s="133"/>
      <c r="O84" s="133"/>
      <c r="P84" s="133"/>
    </row>
    <row r="85" spans="1:18" x14ac:dyDescent="0.35">
      <c r="A85" s="101">
        <v>2</v>
      </c>
      <c r="B85" s="102" t="s">
        <v>61</v>
      </c>
      <c r="C85" s="102" t="s">
        <v>279</v>
      </c>
      <c r="D85" s="102" t="s">
        <v>280</v>
      </c>
      <c r="E85" s="102" t="s">
        <v>0</v>
      </c>
      <c r="F85" s="102" t="s">
        <v>178</v>
      </c>
      <c r="G85" s="102" t="s">
        <v>600</v>
      </c>
      <c r="H85" s="103">
        <v>4951</v>
      </c>
      <c r="I85" s="101">
        <v>4</v>
      </c>
      <c r="J85" s="104">
        <f>หนองบัวลำภู!F4</f>
        <v>438239.5</v>
      </c>
      <c r="K85" s="248">
        <f>หนองบัวลำภู!AF4</f>
        <v>458246.38</v>
      </c>
      <c r="L85" s="106">
        <f>หนองบัวลำภู!AG4</f>
        <v>1573309.26</v>
      </c>
      <c r="M85" s="106">
        <f>หนองบัวลำภู!AH4</f>
        <v>1247885.4400000002</v>
      </c>
      <c r="N85" s="102"/>
      <c r="O85" s="102"/>
      <c r="P85" s="102"/>
      <c r="Q85" s="94">
        <f t="shared" si="2"/>
        <v>325423.81999999983</v>
      </c>
      <c r="R85" s="95">
        <f t="shared" si="3"/>
        <v>317.77605736214906</v>
      </c>
    </row>
    <row r="86" spans="1:18" x14ac:dyDescent="0.35">
      <c r="A86" s="101">
        <v>3</v>
      </c>
      <c r="B86" s="102" t="s">
        <v>61</v>
      </c>
      <c r="C86" s="102" t="s">
        <v>279</v>
      </c>
      <c r="D86" s="102" t="s">
        <v>280</v>
      </c>
      <c r="E86" s="102" t="s">
        <v>0</v>
      </c>
      <c r="F86" s="102" t="s">
        <v>178</v>
      </c>
      <c r="G86" s="102" t="s">
        <v>601</v>
      </c>
      <c r="H86" s="103">
        <v>4392</v>
      </c>
      <c r="I86" s="101">
        <v>3</v>
      </c>
      <c r="J86" s="104">
        <f>หนองบัวลำภู!F5</f>
        <v>190174.57</v>
      </c>
      <c r="K86" s="248">
        <f>หนองบัวลำภู!AF5</f>
        <v>364374.08</v>
      </c>
      <c r="L86" s="106">
        <f>หนองบัวลำภู!AG5</f>
        <v>1531036.8399999999</v>
      </c>
      <c r="M86" s="106">
        <f>หนองบัวลำภู!AH5</f>
        <v>1597455.07</v>
      </c>
      <c r="N86" s="102"/>
      <c r="O86" s="102"/>
      <c r="P86" s="102"/>
      <c r="Q86" s="94">
        <f t="shared" si="2"/>
        <v>-66418.230000000214</v>
      </c>
      <c r="R86" s="95">
        <f t="shared" si="3"/>
        <v>348.59673041894348</v>
      </c>
    </row>
    <row r="87" spans="1:18" x14ac:dyDescent="0.35">
      <c r="A87" s="101">
        <v>4</v>
      </c>
      <c r="B87" s="102" t="s">
        <v>61</v>
      </c>
      <c r="C87" s="102" t="s">
        <v>279</v>
      </c>
      <c r="D87" s="102" t="s">
        <v>280</v>
      </c>
      <c r="E87" s="102" t="s">
        <v>0</v>
      </c>
      <c r="F87" s="102" t="s">
        <v>178</v>
      </c>
      <c r="G87" s="102" t="s">
        <v>602</v>
      </c>
      <c r="H87" s="103">
        <v>5135</v>
      </c>
      <c r="I87" s="101">
        <v>4</v>
      </c>
      <c r="J87" s="104">
        <f>หนองบัวลำภู!F6</f>
        <v>83250.94</v>
      </c>
      <c r="K87" s="248">
        <f>หนองบัวลำภู!AF6</f>
        <v>159715.08000000002</v>
      </c>
      <c r="L87" s="106">
        <f>หนองบัวลำภู!AG6</f>
        <v>1546955.08</v>
      </c>
      <c r="M87" s="106">
        <f>หนองบัวลำภู!AH6</f>
        <v>1658886.98</v>
      </c>
      <c r="N87" s="102"/>
      <c r="O87" s="102"/>
      <c r="P87" s="102"/>
      <c r="Q87" s="94">
        <f t="shared" si="2"/>
        <v>-111931.89999999991</v>
      </c>
      <c r="R87" s="95">
        <f t="shared" si="3"/>
        <v>301.25707497565725</v>
      </c>
    </row>
    <row r="88" spans="1:18" x14ac:dyDescent="0.35">
      <c r="A88" s="101">
        <v>5</v>
      </c>
      <c r="B88" s="102" t="s">
        <v>61</v>
      </c>
      <c r="C88" s="102" t="s">
        <v>279</v>
      </c>
      <c r="D88" s="102" t="s">
        <v>280</v>
      </c>
      <c r="E88" s="102" t="s">
        <v>0</v>
      </c>
      <c r="F88" s="102" t="s">
        <v>178</v>
      </c>
      <c r="G88" s="102" t="s">
        <v>603</v>
      </c>
      <c r="H88" s="103">
        <v>7670</v>
      </c>
      <c r="I88" s="101">
        <v>5</v>
      </c>
      <c r="J88" s="104">
        <f>หนองบัวลำภู!F7</f>
        <v>407150.67</v>
      </c>
      <c r="K88" s="248">
        <f>หนองบัวลำภู!AF7</f>
        <v>477273.70999999996</v>
      </c>
      <c r="L88" s="106">
        <f>หนองบัวลำภู!AG7</f>
        <v>2460994.7999999998</v>
      </c>
      <c r="M88" s="106">
        <f>หนองบัวลำภู!AH7</f>
        <v>2424481.0099999998</v>
      </c>
      <c r="N88" s="102"/>
      <c r="O88" s="102"/>
      <c r="P88" s="102"/>
      <c r="Q88" s="94">
        <f t="shared" si="2"/>
        <v>36513.790000000037</v>
      </c>
      <c r="R88" s="95">
        <f t="shared" si="3"/>
        <v>320.85981747066489</v>
      </c>
    </row>
    <row r="89" spans="1:18" x14ac:dyDescent="0.35">
      <c r="A89" s="101">
        <v>6</v>
      </c>
      <c r="B89" s="102" t="s">
        <v>61</v>
      </c>
      <c r="C89" s="102" t="s">
        <v>279</v>
      </c>
      <c r="D89" s="102" t="s">
        <v>280</v>
      </c>
      <c r="E89" s="102" t="s">
        <v>0</v>
      </c>
      <c r="F89" s="102" t="s">
        <v>178</v>
      </c>
      <c r="G89" s="102" t="s">
        <v>604</v>
      </c>
      <c r="H89" s="103">
        <v>5043</v>
      </c>
      <c r="I89" s="101">
        <v>4</v>
      </c>
      <c r="J89" s="104">
        <f>หนองบัวลำภู!F8</f>
        <v>407026.15</v>
      </c>
      <c r="K89" s="248">
        <f>หนองบัวลำภู!AF8</f>
        <v>399807.4</v>
      </c>
      <c r="L89" s="106">
        <f>หนองบัวลำภู!AG8</f>
        <v>1496041.21</v>
      </c>
      <c r="M89" s="106">
        <f>หนองบัวลำภู!AH8</f>
        <v>1678206.45</v>
      </c>
      <c r="N89" s="102"/>
      <c r="O89" s="102"/>
      <c r="P89" s="102"/>
      <c r="Q89" s="94">
        <f t="shared" si="2"/>
        <v>-182165.24</v>
      </c>
      <c r="R89" s="95">
        <f t="shared" si="3"/>
        <v>296.65699186991867</v>
      </c>
    </row>
    <row r="90" spans="1:18" x14ac:dyDescent="0.35">
      <c r="A90" s="101">
        <v>7</v>
      </c>
      <c r="B90" s="102" t="s">
        <v>61</v>
      </c>
      <c r="C90" s="102" t="s">
        <v>279</v>
      </c>
      <c r="D90" s="102" t="s">
        <v>280</v>
      </c>
      <c r="E90" s="102" t="s">
        <v>0</v>
      </c>
      <c r="F90" s="102" t="s">
        <v>178</v>
      </c>
      <c r="G90" s="102" t="s">
        <v>605</v>
      </c>
      <c r="H90" s="103">
        <v>1849</v>
      </c>
      <c r="I90" s="101">
        <v>2</v>
      </c>
      <c r="J90" s="104">
        <f>หนองบัวลำภู!F9</f>
        <v>188504.86</v>
      </c>
      <c r="K90" s="248">
        <f>หนองบัวลำภู!AF9</f>
        <v>242968.08</v>
      </c>
      <c r="L90" s="106">
        <f>หนองบัวลำภู!AG9</f>
        <v>1001653.9</v>
      </c>
      <c r="M90" s="106">
        <f>หนองบัวลำภู!AH9</f>
        <v>1043714.94</v>
      </c>
      <c r="N90" s="102"/>
      <c r="O90" s="102"/>
      <c r="P90" s="102"/>
      <c r="Q90" s="94">
        <f t="shared" si="2"/>
        <v>-42061.039999999921</v>
      </c>
      <c r="R90" s="95">
        <f t="shared" si="3"/>
        <v>541.72736614386156</v>
      </c>
    </row>
    <row r="91" spans="1:18" x14ac:dyDescent="0.35">
      <c r="A91" s="101">
        <v>8</v>
      </c>
      <c r="B91" s="102" t="s">
        <v>61</v>
      </c>
      <c r="C91" s="102" t="s">
        <v>279</v>
      </c>
      <c r="D91" s="102" t="s">
        <v>280</v>
      </c>
      <c r="E91" s="102" t="s">
        <v>0</v>
      </c>
      <c r="F91" s="102" t="s">
        <v>178</v>
      </c>
      <c r="G91" s="102" t="s">
        <v>606</v>
      </c>
      <c r="H91" s="103">
        <v>7078</v>
      </c>
      <c r="I91" s="101">
        <v>5</v>
      </c>
      <c r="J91" s="104">
        <f>หนองบัวลำภู!F10</f>
        <v>676647.03</v>
      </c>
      <c r="K91" s="105">
        <f>หนองบัวลำภู!AF10</f>
        <v>744362.18</v>
      </c>
      <c r="L91" s="106">
        <f>หนองบัวลำภู!AG10</f>
        <v>1947421.65</v>
      </c>
      <c r="M91" s="106">
        <f>หนองบัวลำภู!AH10</f>
        <v>1700778.6</v>
      </c>
      <c r="N91" s="102"/>
      <c r="O91" s="102"/>
      <c r="P91" s="102"/>
      <c r="Q91" s="94">
        <f t="shared" si="2"/>
        <v>246643.04999999981</v>
      </c>
      <c r="R91" s="95">
        <f t="shared" si="3"/>
        <v>275.13727747951395</v>
      </c>
    </row>
    <row r="92" spans="1:18" x14ac:dyDescent="0.35">
      <c r="A92" s="101">
        <v>9</v>
      </c>
      <c r="B92" s="102" t="s">
        <v>61</v>
      </c>
      <c r="C92" s="102" t="s">
        <v>279</v>
      </c>
      <c r="D92" s="102" t="s">
        <v>280</v>
      </c>
      <c r="E92" s="102" t="s">
        <v>0</v>
      </c>
      <c r="F92" s="102" t="s">
        <v>178</v>
      </c>
      <c r="G92" s="102" t="s">
        <v>607</v>
      </c>
      <c r="H92" s="103">
        <v>2787</v>
      </c>
      <c r="I92" s="101">
        <v>2</v>
      </c>
      <c r="J92" s="104">
        <f>หนองบัวลำภู!F11</f>
        <v>8987.9599999999991</v>
      </c>
      <c r="K92" s="248">
        <f>หนองบัวลำภู!AF11</f>
        <v>77424.209999999992</v>
      </c>
      <c r="L92" s="106">
        <f>หนองบัวลำภู!AG11</f>
        <v>740136.90999999992</v>
      </c>
      <c r="M92" s="106">
        <f>หนองบัวลำภู!AH11</f>
        <v>972569.59000000008</v>
      </c>
      <c r="N92" s="102"/>
      <c r="O92" s="102"/>
      <c r="P92" s="102"/>
      <c r="Q92" s="94">
        <f t="shared" si="2"/>
        <v>-232432.68000000017</v>
      </c>
      <c r="R92" s="95">
        <f t="shared" si="3"/>
        <v>265.567603157517</v>
      </c>
    </row>
    <row r="93" spans="1:18" x14ac:dyDescent="0.35">
      <c r="A93" s="101">
        <v>10</v>
      </c>
      <c r="B93" s="102" t="s">
        <v>61</v>
      </c>
      <c r="C93" s="102" t="s">
        <v>279</v>
      </c>
      <c r="D93" s="102" t="s">
        <v>280</v>
      </c>
      <c r="E93" s="102" t="s">
        <v>0</v>
      </c>
      <c r="F93" s="102" t="s">
        <v>178</v>
      </c>
      <c r="G93" s="102" t="s">
        <v>608</v>
      </c>
      <c r="H93" s="103">
        <v>4346</v>
      </c>
      <c r="I93" s="101">
        <v>3</v>
      </c>
      <c r="J93" s="104">
        <f>หนองบัวลำภู!F12</f>
        <v>596117.02</v>
      </c>
      <c r="K93" s="105">
        <f>หนองบัวลำภู!AF12</f>
        <v>643387.32000000007</v>
      </c>
      <c r="L93" s="106">
        <f>หนองบัวลำภู!AG12</f>
        <v>1206128.1200000001</v>
      </c>
      <c r="M93" s="106">
        <f>หนองบัวลำภู!AH12</f>
        <v>1422907.1199999999</v>
      </c>
      <c r="N93" s="102"/>
      <c r="O93" s="102"/>
      <c r="P93" s="102"/>
      <c r="Q93" s="94">
        <f t="shared" si="2"/>
        <v>-216778.99999999977</v>
      </c>
      <c r="R93" s="95">
        <f t="shared" si="3"/>
        <v>277.52602853198346</v>
      </c>
    </row>
    <row r="94" spans="1:18" x14ac:dyDescent="0.35">
      <c r="A94" s="101">
        <v>11</v>
      </c>
      <c r="B94" s="102" t="s">
        <v>61</v>
      </c>
      <c r="C94" s="102" t="s">
        <v>279</v>
      </c>
      <c r="D94" s="102" t="s">
        <v>280</v>
      </c>
      <c r="E94" s="102" t="s">
        <v>0</v>
      </c>
      <c r="F94" s="102" t="s">
        <v>178</v>
      </c>
      <c r="G94" s="102" t="s">
        <v>609</v>
      </c>
      <c r="H94" s="103">
        <v>2971</v>
      </c>
      <c r="I94" s="101">
        <v>2</v>
      </c>
      <c r="J94" s="104">
        <f>หนองบัวลำภู!F13</f>
        <v>404255.23</v>
      </c>
      <c r="K94" s="105">
        <f>หนองบัวลำภู!AF13</f>
        <v>426792.79</v>
      </c>
      <c r="L94" s="106">
        <f>หนองบัวลำภู!AG13</f>
        <v>590191.57000000007</v>
      </c>
      <c r="M94" s="106">
        <f>หนองบัวลำภู!AH13</f>
        <v>695124.59</v>
      </c>
      <c r="N94" s="102"/>
      <c r="O94" s="102"/>
      <c r="P94" s="102"/>
      <c r="Q94" s="94">
        <f t="shared" si="2"/>
        <v>-104933.0199999999</v>
      </c>
      <c r="R94" s="95">
        <f t="shared" si="3"/>
        <v>198.65081454055877</v>
      </c>
    </row>
    <row r="95" spans="1:18" x14ac:dyDescent="0.35">
      <c r="A95" s="101">
        <v>12</v>
      </c>
      <c r="B95" s="102" t="s">
        <v>61</v>
      </c>
      <c r="C95" s="102" t="s">
        <v>279</v>
      </c>
      <c r="D95" s="102" t="s">
        <v>280</v>
      </c>
      <c r="E95" s="102" t="s">
        <v>0</v>
      </c>
      <c r="F95" s="102" t="s">
        <v>178</v>
      </c>
      <c r="G95" s="102" t="s">
        <v>610</v>
      </c>
      <c r="H95" s="103">
        <v>2720</v>
      </c>
      <c r="I95" s="101">
        <v>2</v>
      </c>
      <c r="J95" s="104">
        <f>หนองบัวลำภู!F14</f>
        <v>292863.8</v>
      </c>
      <c r="K95" s="105">
        <f>หนองบัวลำภู!AF14</f>
        <v>329776.82</v>
      </c>
      <c r="L95" s="106">
        <f>หนองบัวลำภู!AG14</f>
        <v>1015325.88</v>
      </c>
      <c r="M95" s="106">
        <f>หนองบัวลำภู!AH14</f>
        <v>1124782.8999999999</v>
      </c>
      <c r="N95" s="102"/>
      <c r="O95" s="102"/>
      <c r="P95" s="102"/>
      <c r="Q95" s="94">
        <f t="shared" si="2"/>
        <v>-109457.0199999999</v>
      </c>
      <c r="R95" s="95">
        <f t="shared" si="3"/>
        <v>373.28157352941179</v>
      </c>
    </row>
    <row r="96" spans="1:18" x14ac:dyDescent="0.35">
      <c r="A96" s="101">
        <v>13</v>
      </c>
      <c r="B96" s="102" t="s">
        <v>61</v>
      </c>
      <c r="C96" s="102" t="s">
        <v>279</v>
      </c>
      <c r="D96" s="102" t="s">
        <v>280</v>
      </c>
      <c r="E96" s="102" t="s">
        <v>0</v>
      </c>
      <c r="F96" s="102" t="s">
        <v>178</v>
      </c>
      <c r="G96" s="102" t="s">
        <v>611</v>
      </c>
      <c r="H96" s="103">
        <v>4608</v>
      </c>
      <c r="I96" s="101">
        <v>4</v>
      </c>
      <c r="J96" s="104">
        <f>หนองบัวลำภู!F15</f>
        <v>654436.55000000005</v>
      </c>
      <c r="K96" s="248">
        <f>หนองบัวลำภู!AF15</f>
        <v>677348.8</v>
      </c>
      <c r="L96" s="106">
        <f>หนองบัวลำภู!AG15</f>
        <v>1522030.24</v>
      </c>
      <c r="M96" s="106">
        <f>หนองบัวลำภู!AH15</f>
        <v>1522423.64</v>
      </c>
      <c r="N96" s="102"/>
      <c r="O96" s="102"/>
      <c r="P96" s="102"/>
      <c r="Q96" s="94">
        <f t="shared" si="2"/>
        <v>-393.39999999990687</v>
      </c>
      <c r="R96" s="95">
        <f t="shared" si="3"/>
        <v>330.30170138888889</v>
      </c>
    </row>
    <row r="97" spans="1:18" x14ac:dyDescent="0.35">
      <c r="A97" s="101">
        <v>14</v>
      </c>
      <c r="B97" s="102" t="s">
        <v>61</v>
      </c>
      <c r="C97" s="102" t="s">
        <v>279</v>
      </c>
      <c r="D97" s="102" t="s">
        <v>280</v>
      </c>
      <c r="E97" s="102" t="s">
        <v>0</v>
      </c>
      <c r="F97" s="102" t="s">
        <v>178</v>
      </c>
      <c r="G97" s="102" t="s">
        <v>612</v>
      </c>
      <c r="H97" s="103">
        <v>4866</v>
      </c>
      <c r="I97" s="101">
        <v>4</v>
      </c>
      <c r="J97" s="104">
        <f>หนองบัวลำภู!F16</f>
        <v>171686.17</v>
      </c>
      <c r="K97" s="105">
        <f>หนองบัวลำภู!AF16</f>
        <v>198058.80000000002</v>
      </c>
      <c r="L97" s="106">
        <f>หนองบัวลำภู!AG16</f>
        <v>1477577.23</v>
      </c>
      <c r="M97" s="106">
        <f>หนองบัวลำภู!AH16</f>
        <v>1701417.1800000002</v>
      </c>
      <c r="N97" s="102"/>
      <c r="O97" s="102"/>
      <c r="P97" s="102"/>
      <c r="Q97" s="94">
        <f t="shared" si="2"/>
        <v>-223839.95000000019</v>
      </c>
      <c r="R97" s="95">
        <f t="shared" si="3"/>
        <v>303.65335593916973</v>
      </c>
    </row>
    <row r="98" spans="1:18" x14ac:dyDescent="0.35">
      <c r="A98" s="101">
        <v>15</v>
      </c>
      <c r="B98" s="102" t="s">
        <v>61</v>
      </c>
      <c r="C98" s="102" t="s">
        <v>279</v>
      </c>
      <c r="D98" s="102" t="s">
        <v>280</v>
      </c>
      <c r="E98" s="102" t="s">
        <v>0</v>
      </c>
      <c r="F98" s="102" t="s">
        <v>178</v>
      </c>
      <c r="G98" s="102" t="s">
        <v>613</v>
      </c>
      <c r="H98" s="103">
        <v>3427</v>
      </c>
      <c r="I98" s="101">
        <v>3</v>
      </c>
      <c r="J98" s="104">
        <f>หนองบัวลำภู!F17</f>
        <v>581863.14</v>
      </c>
      <c r="K98" s="105">
        <f>หนองบัวลำภู!AF17</f>
        <v>577449</v>
      </c>
      <c r="L98" s="106">
        <f>หนองบัวลำภู!AG17</f>
        <v>1368260.19</v>
      </c>
      <c r="M98" s="106">
        <f>หนองบัวลำภู!AH17</f>
        <v>1505538.69</v>
      </c>
      <c r="N98" s="102"/>
      <c r="O98" s="102"/>
      <c r="P98" s="102"/>
      <c r="Q98" s="94">
        <f t="shared" si="2"/>
        <v>-137278.5</v>
      </c>
      <c r="R98" s="95">
        <f t="shared" si="3"/>
        <v>399.25888240443533</v>
      </c>
    </row>
    <row r="99" spans="1:18" x14ac:dyDescent="0.35">
      <c r="A99" s="101">
        <v>16</v>
      </c>
      <c r="B99" s="102" t="s">
        <v>61</v>
      </c>
      <c r="C99" s="102" t="s">
        <v>279</v>
      </c>
      <c r="D99" s="102" t="s">
        <v>280</v>
      </c>
      <c r="E99" s="102" t="s">
        <v>0</v>
      </c>
      <c r="F99" s="102" t="s">
        <v>178</v>
      </c>
      <c r="G99" s="102" t="s">
        <v>614</v>
      </c>
      <c r="H99" s="103">
        <v>5652</v>
      </c>
      <c r="I99" s="101">
        <v>4</v>
      </c>
      <c r="J99" s="104">
        <f>หนองบัวลำภู!F18</f>
        <v>518278.33</v>
      </c>
      <c r="K99" s="105">
        <f>หนองบัวลำภู!AF18</f>
        <v>563808.71</v>
      </c>
      <c r="L99" s="106">
        <f>หนองบัวลำภู!AG18</f>
        <v>1612542.83</v>
      </c>
      <c r="M99" s="106">
        <f>หนองบัวลำภู!AH18</f>
        <v>1799389.95</v>
      </c>
      <c r="N99" s="102"/>
      <c r="O99" s="102"/>
      <c r="P99" s="102"/>
      <c r="Q99" s="94">
        <f t="shared" si="2"/>
        <v>-186847.11999999988</v>
      </c>
      <c r="R99" s="95">
        <f t="shared" si="3"/>
        <v>285.30481776362353</v>
      </c>
    </row>
    <row r="100" spans="1:18" x14ac:dyDescent="0.35">
      <c r="A100" s="101">
        <v>17</v>
      </c>
      <c r="B100" s="102" t="s">
        <v>61</v>
      </c>
      <c r="C100" s="102" t="s">
        <v>279</v>
      </c>
      <c r="D100" s="102" t="s">
        <v>280</v>
      </c>
      <c r="E100" s="102" t="s">
        <v>0</v>
      </c>
      <c r="F100" s="102" t="s">
        <v>178</v>
      </c>
      <c r="G100" s="102" t="s">
        <v>615</v>
      </c>
      <c r="H100" s="103">
        <v>3912</v>
      </c>
      <c r="I100" s="101">
        <v>3</v>
      </c>
      <c r="J100" s="104">
        <f>หนองบัวลำภู!F19</f>
        <v>237498.75</v>
      </c>
      <c r="K100" s="248">
        <f>หนองบัวลำภู!AF19</f>
        <v>266007.40000000002</v>
      </c>
      <c r="L100" s="106">
        <f>หนองบัวลำภู!AG19</f>
        <v>1495062.11</v>
      </c>
      <c r="M100" s="106">
        <f>หนองบัวลำภู!AH19</f>
        <v>1678965.96</v>
      </c>
      <c r="N100" s="102"/>
      <c r="O100" s="102"/>
      <c r="P100" s="102"/>
      <c r="Q100" s="94">
        <f t="shared" si="2"/>
        <v>-183903.84999999986</v>
      </c>
      <c r="R100" s="95">
        <f t="shared" si="3"/>
        <v>382.17334100204499</v>
      </c>
    </row>
    <row r="101" spans="1:18" x14ac:dyDescent="0.35">
      <c r="A101" s="101">
        <v>18</v>
      </c>
      <c r="B101" s="102" t="s">
        <v>61</v>
      </c>
      <c r="C101" s="102" t="s">
        <v>279</v>
      </c>
      <c r="D101" s="102" t="s">
        <v>280</v>
      </c>
      <c r="E101" s="102" t="s">
        <v>0</v>
      </c>
      <c r="F101" s="102" t="s">
        <v>178</v>
      </c>
      <c r="G101" s="102" t="s">
        <v>616</v>
      </c>
      <c r="H101" s="103">
        <v>2731</v>
      </c>
      <c r="I101" s="101">
        <v>2</v>
      </c>
      <c r="J101" s="104">
        <f>หนองบัวลำภู!F20</f>
        <v>580286.09</v>
      </c>
      <c r="K101" s="248">
        <f>หนองบัวลำภู!AF20</f>
        <v>633628.18999999994</v>
      </c>
      <c r="L101" s="106">
        <f>หนองบัวลำภู!AG20</f>
        <v>1238161.3599999999</v>
      </c>
      <c r="M101" s="106">
        <f>หนองบัวลำภู!AH20</f>
        <v>1254138.72</v>
      </c>
      <c r="N101" s="102"/>
      <c r="O101" s="102"/>
      <c r="P101" s="102"/>
      <c r="Q101" s="94">
        <f t="shared" si="2"/>
        <v>-15977.360000000102</v>
      </c>
      <c r="R101" s="95">
        <f t="shared" si="3"/>
        <v>453.37288905162939</v>
      </c>
    </row>
    <row r="102" spans="1:18" x14ac:dyDescent="0.35">
      <c r="A102" s="101">
        <v>19</v>
      </c>
      <c r="B102" s="102" t="s">
        <v>61</v>
      </c>
      <c r="C102" s="102" t="s">
        <v>279</v>
      </c>
      <c r="D102" s="102" t="s">
        <v>280</v>
      </c>
      <c r="E102" s="102" t="s">
        <v>0</v>
      </c>
      <c r="F102" s="102" t="s">
        <v>178</v>
      </c>
      <c r="G102" s="102" t="s">
        <v>617</v>
      </c>
      <c r="H102" s="103">
        <v>2945</v>
      </c>
      <c r="I102" s="101">
        <v>2</v>
      </c>
      <c r="J102" s="104">
        <f>หนองบัวลำภู!F21</f>
        <v>172374.05</v>
      </c>
      <c r="K102" s="105">
        <f>หนองบัวลำภู!AF21</f>
        <v>248554.71000000002</v>
      </c>
      <c r="L102" s="106">
        <f>หนองบัวลำภู!AG21</f>
        <v>965114.84</v>
      </c>
      <c r="M102" s="106">
        <f>หนองบัวลำภู!AH21</f>
        <v>1269835.3700000001</v>
      </c>
      <c r="N102" s="102"/>
      <c r="O102" s="102"/>
      <c r="P102" s="102"/>
      <c r="Q102" s="94">
        <f t="shared" si="2"/>
        <v>-304720.53000000014</v>
      </c>
      <c r="R102" s="95">
        <f t="shared" si="3"/>
        <v>327.71301867572157</v>
      </c>
    </row>
    <row r="103" spans="1:18" x14ac:dyDescent="0.35">
      <c r="A103" s="101">
        <v>20</v>
      </c>
      <c r="B103" s="102" t="s">
        <v>61</v>
      </c>
      <c r="C103" s="102" t="s">
        <v>279</v>
      </c>
      <c r="D103" s="102" t="s">
        <v>280</v>
      </c>
      <c r="E103" s="102" t="s">
        <v>0</v>
      </c>
      <c r="F103" s="102" t="s">
        <v>178</v>
      </c>
      <c r="G103" s="102" t="s">
        <v>618</v>
      </c>
      <c r="H103" s="103">
        <v>3678</v>
      </c>
      <c r="I103" s="101">
        <v>3</v>
      </c>
      <c r="J103" s="104">
        <f>หนองบัวลำภู!F22</f>
        <v>232892.56</v>
      </c>
      <c r="K103" s="248">
        <f>หนองบัวลำภู!AF22</f>
        <v>240811.33000000002</v>
      </c>
      <c r="L103" s="106">
        <f>หนองบัวลำภู!AG22</f>
        <v>1006672.1900000001</v>
      </c>
      <c r="M103" s="106">
        <f>หนองบัวลำภู!AH22</f>
        <v>1174882.2000000002</v>
      </c>
      <c r="N103" s="102"/>
      <c r="O103" s="102"/>
      <c r="P103" s="102"/>
      <c r="Q103" s="94">
        <f t="shared" si="2"/>
        <v>-168210.01000000013</v>
      </c>
      <c r="R103" s="95">
        <f t="shared" si="3"/>
        <v>273.70097607395326</v>
      </c>
    </row>
    <row r="104" spans="1:18" x14ac:dyDescent="0.35">
      <c r="A104" s="101">
        <v>21</v>
      </c>
      <c r="B104" s="102" t="s">
        <v>61</v>
      </c>
      <c r="C104" s="102" t="s">
        <v>279</v>
      </c>
      <c r="D104" s="102" t="s">
        <v>280</v>
      </c>
      <c r="E104" s="102" t="s">
        <v>0</v>
      </c>
      <c r="F104" s="102" t="s">
        <v>178</v>
      </c>
      <c r="G104" s="102" t="s">
        <v>619</v>
      </c>
      <c r="H104" s="103">
        <v>4213</v>
      </c>
      <c r="I104" s="101">
        <v>3</v>
      </c>
      <c r="J104" s="104">
        <f>หนองบัวลำภู!F23</f>
        <v>919524.09</v>
      </c>
      <c r="K104" s="105">
        <f>หนองบัวลำภู!AF23</f>
        <v>935874.1</v>
      </c>
      <c r="L104" s="106">
        <f>หนองบัวลำภู!AG23</f>
        <v>997876.84</v>
      </c>
      <c r="M104" s="106">
        <f>หนองบัวลำภู!AH23</f>
        <v>1147915.44</v>
      </c>
      <c r="N104" s="102"/>
      <c r="O104" s="102"/>
      <c r="P104" s="102"/>
      <c r="Q104" s="94">
        <f t="shared" si="2"/>
        <v>-150038.59999999998</v>
      </c>
      <c r="R104" s="95">
        <f t="shared" si="3"/>
        <v>236.8565962497033</v>
      </c>
    </row>
    <row r="105" spans="1:18" s="113" customFormat="1" x14ac:dyDescent="0.35">
      <c r="A105" s="107">
        <v>1</v>
      </c>
      <c r="B105" s="108" t="s">
        <v>61</v>
      </c>
      <c r="C105" s="108"/>
      <c r="D105" s="108"/>
      <c r="E105" s="108" t="s">
        <v>75</v>
      </c>
      <c r="F105" s="108"/>
      <c r="G105" s="108" t="s">
        <v>282</v>
      </c>
      <c r="H105" s="114">
        <f>SUM(H84:H104)</f>
        <v>84974</v>
      </c>
      <c r="I105" s="107"/>
      <c r="J105" s="110">
        <f>SUM(J84:J104)</f>
        <v>7762057.4599999981</v>
      </c>
      <c r="K105" s="110">
        <f>SUM(K84:K104)</f>
        <v>8665669.0900000017</v>
      </c>
      <c r="L105" s="110">
        <f>SUM(L84:L104)</f>
        <v>26792493.050000001</v>
      </c>
      <c r="M105" s="110">
        <f>SUM(M84:M104)</f>
        <v>28621299.84</v>
      </c>
      <c r="N105" s="108">
        <v>20</v>
      </c>
      <c r="O105" s="108">
        <v>20</v>
      </c>
      <c r="P105" s="108">
        <f>N105-O105</f>
        <v>0</v>
      </c>
      <c r="Q105" s="111">
        <f t="shared" si="2"/>
        <v>-1828806.7899999991</v>
      </c>
      <c r="R105" s="112">
        <f>L105/H105</f>
        <v>315.30224598112363</v>
      </c>
    </row>
    <row r="106" spans="1:18" x14ac:dyDescent="0.35">
      <c r="A106" s="101">
        <v>1</v>
      </c>
      <c r="B106" s="102" t="s">
        <v>61</v>
      </c>
      <c r="C106" s="102" t="s">
        <v>283</v>
      </c>
      <c r="D106" s="102" t="s">
        <v>82</v>
      </c>
      <c r="E106" s="102" t="s">
        <v>1</v>
      </c>
      <c r="F106" s="102" t="s">
        <v>208</v>
      </c>
      <c r="G106" s="102" t="s">
        <v>284</v>
      </c>
      <c r="H106" s="103"/>
      <c r="I106" s="101"/>
      <c r="J106" s="104"/>
      <c r="K106" s="105"/>
      <c r="L106" s="106"/>
      <c r="M106" s="106"/>
      <c r="N106" s="102"/>
      <c r="O106" s="102"/>
      <c r="P106" s="102"/>
    </row>
    <row r="107" spans="1:18" x14ac:dyDescent="0.35">
      <c r="A107" s="101">
        <v>2</v>
      </c>
      <c r="B107" s="102" t="s">
        <v>61</v>
      </c>
      <c r="C107" s="102" t="s">
        <v>283</v>
      </c>
      <c r="D107" s="102" t="s">
        <v>82</v>
      </c>
      <c r="E107" s="102" t="s">
        <v>1</v>
      </c>
      <c r="F107" s="102" t="s">
        <v>178</v>
      </c>
      <c r="G107" s="102" t="s">
        <v>620</v>
      </c>
      <c r="H107" s="103">
        <v>7384</v>
      </c>
      <c r="I107" s="101">
        <v>5</v>
      </c>
      <c r="J107" s="104">
        <f>หนองบัวลำภู!F24</f>
        <v>934619.88</v>
      </c>
      <c r="K107" s="105">
        <f>หนองบัวลำภู!AF24</f>
        <v>956646.30999999994</v>
      </c>
      <c r="L107" s="106">
        <f>หนองบัวลำภู!AG24</f>
        <v>2146028.2599999998</v>
      </c>
      <c r="M107" s="106">
        <f>หนองบัวลำภู!AH24</f>
        <v>1777702.46</v>
      </c>
      <c r="N107" s="102"/>
      <c r="O107" s="102"/>
      <c r="P107" s="102"/>
      <c r="Q107" s="94">
        <f t="shared" si="2"/>
        <v>368325.79999999981</v>
      </c>
      <c r="R107" s="95">
        <f t="shared" si="3"/>
        <v>290.63221289274105</v>
      </c>
    </row>
    <row r="108" spans="1:18" x14ac:dyDescent="0.35">
      <c r="A108" s="101">
        <v>3</v>
      </c>
      <c r="B108" s="102" t="s">
        <v>61</v>
      </c>
      <c r="C108" s="102" t="s">
        <v>283</v>
      </c>
      <c r="D108" s="102" t="s">
        <v>82</v>
      </c>
      <c r="E108" s="102" t="s">
        <v>1</v>
      </c>
      <c r="F108" s="102" t="s">
        <v>178</v>
      </c>
      <c r="G108" s="102" t="s">
        <v>621</v>
      </c>
      <c r="H108" s="103">
        <v>4311</v>
      </c>
      <c r="I108" s="101">
        <v>3</v>
      </c>
      <c r="J108" s="104">
        <f>หนองบัวลำภู!F25</f>
        <v>65522.55</v>
      </c>
      <c r="K108" s="104">
        <f>หนองบัวลำภู!AF25</f>
        <v>213378.97</v>
      </c>
      <c r="L108" s="106">
        <f>หนองบัวลำภู!AG25</f>
        <v>1529680.87</v>
      </c>
      <c r="M108" s="106">
        <f>หนองบัวลำภู!AH25</f>
        <v>1388759.75</v>
      </c>
      <c r="N108" s="102"/>
      <c r="O108" s="102"/>
      <c r="P108" s="102"/>
      <c r="Q108" s="94">
        <f t="shared" si="2"/>
        <v>140921.12000000011</v>
      </c>
      <c r="R108" s="95">
        <f t="shared" si="3"/>
        <v>354.8320273718395</v>
      </c>
    </row>
    <row r="109" spans="1:18" x14ac:dyDescent="0.35">
      <c r="A109" s="101">
        <v>4</v>
      </c>
      <c r="B109" s="102" t="s">
        <v>61</v>
      </c>
      <c r="C109" s="102" t="s">
        <v>283</v>
      </c>
      <c r="D109" s="102" t="s">
        <v>82</v>
      </c>
      <c r="E109" s="102" t="s">
        <v>1</v>
      </c>
      <c r="F109" s="102" t="s">
        <v>178</v>
      </c>
      <c r="G109" s="102" t="s">
        <v>622</v>
      </c>
      <c r="H109" s="103">
        <v>7424</v>
      </c>
      <c r="I109" s="101">
        <v>5</v>
      </c>
      <c r="J109" s="104">
        <f>หนองบัวลำภู!F26</f>
        <v>974380.22</v>
      </c>
      <c r="K109" s="105">
        <f>หนองบัวลำภู!AF26</f>
        <v>990928.6399999999</v>
      </c>
      <c r="L109" s="106">
        <f>หนองบัวลำภู!AG26</f>
        <v>2883338.2199999997</v>
      </c>
      <c r="M109" s="106">
        <f>หนองบัวลำภู!AH26</f>
        <v>2158949.38</v>
      </c>
      <c r="N109" s="102"/>
      <c r="O109" s="102"/>
      <c r="P109" s="102"/>
      <c r="Q109" s="94">
        <f t="shared" si="2"/>
        <v>724388.83999999985</v>
      </c>
      <c r="R109" s="95">
        <f t="shared" si="3"/>
        <v>388.38068696120683</v>
      </c>
    </row>
    <row r="110" spans="1:18" x14ac:dyDescent="0.35">
      <c r="A110" s="101">
        <v>5</v>
      </c>
      <c r="B110" s="102" t="s">
        <v>61</v>
      </c>
      <c r="C110" s="102" t="s">
        <v>283</v>
      </c>
      <c r="D110" s="102" t="s">
        <v>82</v>
      </c>
      <c r="E110" s="102" t="s">
        <v>1</v>
      </c>
      <c r="F110" s="102" t="s">
        <v>178</v>
      </c>
      <c r="G110" s="102" t="s">
        <v>623</v>
      </c>
      <c r="H110" s="103">
        <v>4841</v>
      </c>
      <c r="I110" s="101">
        <v>4</v>
      </c>
      <c r="J110" s="104">
        <f>หนองบัวลำภู!F27</f>
        <v>402628.95</v>
      </c>
      <c r="K110" s="105">
        <f>หนองบัวลำภู!AF27</f>
        <v>429450.43</v>
      </c>
      <c r="L110" s="106">
        <f>หนองบัวลำภู!AG27</f>
        <v>1570509.76</v>
      </c>
      <c r="M110" s="106">
        <f>หนองบัวลำภู!AH27</f>
        <v>1671306.93</v>
      </c>
      <c r="N110" s="102"/>
      <c r="O110" s="102"/>
      <c r="P110" s="102"/>
      <c r="Q110" s="94">
        <f t="shared" si="2"/>
        <v>-100797.16999999993</v>
      </c>
      <c r="R110" s="95">
        <f t="shared" si="3"/>
        <v>324.41845899607517</v>
      </c>
    </row>
    <row r="111" spans="1:18" x14ac:dyDescent="0.35">
      <c r="A111" s="101">
        <v>6</v>
      </c>
      <c r="B111" s="102" t="s">
        <v>61</v>
      </c>
      <c r="C111" s="102" t="s">
        <v>283</v>
      </c>
      <c r="D111" s="102" t="s">
        <v>82</v>
      </c>
      <c r="E111" s="102" t="s">
        <v>1</v>
      </c>
      <c r="F111" s="102" t="s">
        <v>178</v>
      </c>
      <c r="G111" s="102" t="s">
        <v>624</v>
      </c>
      <c r="H111" s="103">
        <v>3165</v>
      </c>
      <c r="I111" s="101">
        <v>3</v>
      </c>
      <c r="J111" s="104">
        <f>หนองบัวลำภู!F28</f>
        <v>264086.06</v>
      </c>
      <c r="K111" s="105">
        <f>หนองบัวลำภู!AF28</f>
        <v>300728.19</v>
      </c>
      <c r="L111" s="106">
        <f>หนองบัวลำภู!AG28</f>
        <v>1566852.53</v>
      </c>
      <c r="M111" s="106">
        <f>หนองบัวลำภู!AH28</f>
        <v>1524877.98</v>
      </c>
      <c r="N111" s="102"/>
      <c r="O111" s="102"/>
      <c r="P111" s="102"/>
      <c r="Q111" s="94">
        <f t="shared" si="2"/>
        <v>41974.550000000047</v>
      </c>
      <c r="R111" s="95">
        <f t="shared" si="3"/>
        <v>495.05609162717218</v>
      </c>
    </row>
    <row r="112" spans="1:18" x14ac:dyDescent="0.35">
      <c r="A112" s="101">
        <v>7</v>
      </c>
      <c r="B112" s="102" t="s">
        <v>61</v>
      </c>
      <c r="C112" s="102" t="s">
        <v>283</v>
      </c>
      <c r="D112" s="102" t="s">
        <v>82</v>
      </c>
      <c r="E112" s="102" t="s">
        <v>1</v>
      </c>
      <c r="F112" s="102" t="s">
        <v>178</v>
      </c>
      <c r="G112" s="102" t="s">
        <v>625</v>
      </c>
      <c r="H112" s="103">
        <v>3662</v>
      </c>
      <c r="I112" s="101">
        <v>3</v>
      </c>
      <c r="J112" s="104">
        <f>หนองบัวลำภู!F29</f>
        <v>369546.58</v>
      </c>
      <c r="K112" s="105">
        <f>หนองบัวลำภู!AF29</f>
        <v>378427.04000000004</v>
      </c>
      <c r="L112" s="106">
        <f>หนองบัวลำภู!AG29</f>
        <v>1630213.06</v>
      </c>
      <c r="M112" s="106">
        <f>หนองบัวลำภู!AH29</f>
        <v>1535358.17</v>
      </c>
      <c r="N112" s="102"/>
      <c r="O112" s="102"/>
      <c r="P112" s="102"/>
      <c r="Q112" s="94">
        <f t="shared" si="2"/>
        <v>94854.89000000013</v>
      </c>
      <c r="R112" s="95">
        <f t="shared" si="3"/>
        <v>445.1701419989077</v>
      </c>
    </row>
    <row r="113" spans="1:18" x14ac:dyDescent="0.35">
      <c r="A113" s="101">
        <v>8</v>
      </c>
      <c r="B113" s="102" t="s">
        <v>61</v>
      </c>
      <c r="C113" s="102" t="s">
        <v>283</v>
      </c>
      <c r="D113" s="102" t="s">
        <v>82</v>
      </c>
      <c r="E113" s="102" t="s">
        <v>1</v>
      </c>
      <c r="F113" s="102" t="s">
        <v>178</v>
      </c>
      <c r="G113" s="102" t="s">
        <v>626</v>
      </c>
      <c r="H113" s="103">
        <v>2860</v>
      </c>
      <c r="I113" s="101">
        <v>2</v>
      </c>
      <c r="J113" s="104">
        <f>หนองบัวลำภู!F30</f>
        <v>278078.77</v>
      </c>
      <c r="K113" s="105">
        <f>หนองบัวลำภู!AF30</f>
        <v>372563.87000000005</v>
      </c>
      <c r="L113" s="106">
        <f>หนองบัวลำภู!AG30</f>
        <v>1116597.6400000001</v>
      </c>
      <c r="M113" s="106">
        <f>หนองบัวลำภู!AH30</f>
        <v>1174234.79</v>
      </c>
      <c r="N113" s="102"/>
      <c r="O113" s="102"/>
      <c r="P113" s="102"/>
      <c r="Q113" s="94">
        <f t="shared" si="2"/>
        <v>-57637.149999999907</v>
      </c>
      <c r="R113" s="95">
        <f t="shared" si="3"/>
        <v>390.41875524475529</v>
      </c>
    </row>
    <row r="114" spans="1:18" x14ac:dyDescent="0.35">
      <c r="A114" s="101">
        <v>9</v>
      </c>
      <c r="B114" s="102" t="s">
        <v>61</v>
      </c>
      <c r="C114" s="102" t="s">
        <v>283</v>
      </c>
      <c r="D114" s="102" t="s">
        <v>82</v>
      </c>
      <c r="E114" s="102" t="s">
        <v>1</v>
      </c>
      <c r="F114" s="102" t="s">
        <v>178</v>
      </c>
      <c r="G114" s="102" t="s">
        <v>627</v>
      </c>
      <c r="H114" s="103">
        <v>6859</v>
      </c>
      <c r="I114" s="101">
        <v>5</v>
      </c>
      <c r="J114" s="104">
        <f>หนองบัวลำภู!F31</f>
        <v>410595.21</v>
      </c>
      <c r="K114" s="105">
        <f>หนองบัวลำภู!AF31</f>
        <v>446395.50000000006</v>
      </c>
      <c r="L114" s="106">
        <f>หนองบัวลำภู!AG31</f>
        <v>1497376.31</v>
      </c>
      <c r="M114" s="106">
        <f>หนองบัวลำภู!AH31</f>
        <v>1709912.54</v>
      </c>
      <c r="N114" s="102"/>
      <c r="O114" s="102"/>
      <c r="P114" s="102"/>
      <c r="Q114" s="94">
        <f t="shared" si="2"/>
        <v>-212536.22999999998</v>
      </c>
      <c r="R114" s="95">
        <f t="shared" si="3"/>
        <v>218.30825338970698</v>
      </c>
    </row>
    <row r="115" spans="1:18" x14ac:dyDescent="0.35">
      <c r="A115" s="101">
        <v>10</v>
      </c>
      <c r="B115" s="102" t="s">
        <v>61</v>
      </c>
      <c r="C115" s="102" t="s">
        <v>283</v>
      </c>
      <c r="D115" s="102" t="s">
        <v>82</v>
      </c>
      <c r="E115" s="102" t="s">
        <v>1</v>
      </c>
      <c r="F115" s="102" t="s">
        <v>178</v>
      </c>
      <c r="G115" s="102" t="s">
        <v>628</v>
      </c>
      <c r="H115" s="103">
        <v>2919</v>
      </c>
      <c r="I115" s="101">
        <v>2</v>
      </c>
      <c r="J115" s="104">
        <f>หนองบัวลำภู!F32</f>
        <v>325227.31</v>
      </c>
      <c r="K115" s="105">
        <f>หนองบัวลำภู!AF32</f>
        <v>336441.96</v>
      </c>
      <c r="L115" s="106">
        <f>หนองบัวลำภู!AG32</f>
        <v>1071896.07</v>
      </c>
      <c r="M115" s="106">
        <f>หนองบัวลำภู!AH32</f>
        <v>1073564.8599999999</v>
      </c>
      <c r="N115" s="102"/>
      <c r="O115" s="102"/>
      <c r="P115" s="102"/>
      <c r="Q115" s="94">
        <f t="shared" si="2"/>
        <v>-1668.7899999998044</v>
      </c>
      <c r="R115" s="95">
        <f t="shared" si="3"/>
        <v>367.21345323741008</v>
      </c>
    </row>
    <row r="116" spans="1:18" x14ac:dyDescent="0.35">
      <c r="A116" s="101">
        <v>11</v>
      </c>
      <c r="B116" s="102" t="s">
        <v>61</v>
      </c>
      <c r="C116" s="102" t="s">
        <v>283</v>
      </c>
      <c r="D116" s="102" t="s">
        <v>82</v>
      </c>
      <c r="E116" s="102" t="s">
        <v>1</v>
      </c>
      <c r="F116" s="102" t="s">
        <v>178</v>
      </c>
      <c r="G116" s="102" t="s">
        <v>629</v>
      </c>
      <c r="H116" s="103">
        <v>5877</v>
      </c>
      <c r="I116" s="101">
        <v>4</v>
      </c>
      <c r="J116" s="104">
        <f>หนองบัวลำภู!F33</f>
        <v>212207.24</v>
      </c>
      <c r="K116" s="105">
        <f>หนองบัวลำภู!AF33</f>
        <v>241003.97999999998</v>
      </c>
      <c r="L116" s="106">
        <f>หนองบัวลำภู!AG33</f>
        <v>1735655.77</v>
      </c>
      <c r="M116" s="106">
        <f>หนองบัวลำภู!AH33</f>
        <v>1733329.0299999998</v>
      </c>
      <c r="N116" s="102"/>
      <c r="O116" s="102"/>
      <c r="P116" s="102"/>
      <c r="Q116" s="94">
        <f t="shared" si="2"/>
        <v>2326.7400000002235</v>
      </c>
      <c r="R116" s="95">
        <f t="shared" si="3"/>
        <v>295.33023141058362</v>
      </c>
    </row>
    <row r="117" spans="1:18" x14ac:dyDescent="0.35">
      <c r="A117" s="101">
        <v>12</v>
      </c>
      <c r="B117" s="102" t="s">
        <v>61</v>
      </c>
      <c r="C117" s="102" t="s">
        <v>283</v>
      </c>
      <c r="D117" s="102" t="s">
        <v>82</v>
      </c>
      <c r="E117" s="102" t="s">
        <v>1</v>
      </c>
      <c r="F117" s="102" t="s">
        <v>178</v>
      </c>
      <c r="G117" s="102" t="s">
        <v>630</v>
      </c>
      <c r="H117" s="103">
        <v>5647</v>
      </c>
      <c r="I117" s="101">
        <v>4</v>
      </c>
      <c r="J117" s="104">
        <f>หนองบัวลำภู!F34</f>
        <v>696116.07</v>
      </c>
      <c r="K117" s="105">
        <f>หนองบัวลำภู!AF34</f>
        <v>744871.94</v>
      </c>
      <c r="L117" s="106">
        <f>หนองบัวลำภู!AG34</f>
        <v>2080887.96</v>
      </c>
      <c r="M117" s="106">
        <f>หนองบัวลำภู!AH34</f>
        <v>1875326.52</v>
      </c>
      <c r="N117" s="102"/>
      <c r="O117" s="102"/>
      <c r="P117" s="102"/>
      <c r="Q117" s="94">
        <f t="shared" si="2"/>
        <v>205561.43999999994</v>
      </c>
      <c r="R117" s="95">
        <f t="shared" si="3"/>
        <v>368.49441473348679</v>
      </c>
    </row>
    <row r="118" spans="1:18" x14ac:dyDescent="0.35">
      <c r="A118" s="101">
        <v>13</v>
      </c>
      <c r="B118" s="102" t="s">
        <v>61</v>
      </c>
      <c r="C118" s="102" t="s">
        <v>283</v>
      </c>
      <c r="D118" s="102" t="s">
        <v>82</v>
      </c>
      <c r="E118" s="102" t="s">
        <v>1</v>
      </c>
      <c r="F118" s="102" t="s">
        <v>178</v>
      </c>
      <c r="G118" s="102" t="s">
        <v>631</v>
      </c>
      <c r="H118" s="103">
        <v>4300</v>
      </c>
      <c r="I118" s="101">
        <v>3</v>
      </c>
      <c r="J118" s="104">
        <f>หนองบัวลำภู!F35</f>
        <v>225551.32</v>
      </c>
      <c r="K118" s="105">
        <f>หนองบัวลำภู!AF35</f>
        <v>298136.46000000002</v>
      </c>
      <c r="L118" s="106">
        <f>หนองบัวลำภู!AG35</f>
        <v>1184733.3400000001</v>
      </c>
      <c r="M118" s="106">
        <f>หนองบัวลำภู!AH35</f>
        <v>1175140.31</v>
      </c>
      <c r="N118" s="102"/>
      <c r="O118" s="102"/>
      <c r="P118" s="102"/>
      <c r="Q118" s="94">
        <f t="shared" si="2"/>
        <v>9593.0300000000279</v>
      </c>
      <c r="R118" s="95">
        <f t="shared" si="3"/>
        <v>275.51938139534883</v>
      </c>
    </row>
    <row r="119" spans="1:18" s="113" customFormat="1" x14ac:dyDescent="0.35">
      <c r="A119" s="107">
        <v>2</v>
      </c>
      <c r="B119" s="108" t="s">
        <v>61</v>
      </c>
      <c r="C119" s="108"/>
      <c r="D119" s="108"/>
      <c r="E119" s="108" t="s">
        <v>75</v>
      </c>
      <c r="F119" s="108"/>
      <c r="G119" s="108" t="s">
        <v>285</v>
      </c>
      <c r="H119" s="114">
        <f>SUM(H106:H118)</f>
        <v>59249</v>
      </c>
      <c r="I119" s="107"/>
      <c r="J119" s="110">
        <f>SUM(J106:J118)</f>
        <v>5158560.1600000011</v>
      </c>
      <c r="K119" s="110">
        <f>SUM(K106:K118)</f>
        <v>5708973.29</v>
      </c>
      <c r="L119" s="110">
        <f>SUM(L106:L118)</f>
        <v>20013769.789999999</v>
      </c>
      <c r="M119" s="110">
        <f>SUM(M106:M118)</f>
        <v>18798462.719999999</v>
      </c>
      <c r="N119" s="108">
        <v>12</v>
      </c>
      <c r="O119" s="108">
        <v>12</v>
      </c>
      <c r="P119" s="108">
        <f>N119-O119</f>
        <v>0</v>
      </c>
      <c r="Q119" s="111">
        <f t="shared" si="2"/>
        <v>1215307.0700000003</v>
      </c>
      <c r="R119" s="112">
        <f>L119/H119</f>
        <v>337.79084524633328</v>
      </c>
    </row>
    <row r="120" spans="1:18" x14ac:dyDescent="0.35">
      <c r="A120" s="101">
        <v>1</v>
      </c>
      <c r="B120" s="102" t="s">
        <v>61</v>
      </c>
      <c r="C120" s="102" t="s">
        <v>286</v>
      </c>
      <c r="D120" s="102" t="s">
        <v>89</v>
      </c>
      <c r="E120" s="102" t="s">
        <v>2</v>
      </c>
      <c r="F120" s="102" t="s">
        <v>208</v>
      </c>
      <c r="G120" s="102" t="s">
        <v>287</v>
      </c>
      <c r="H120" s="103"/>
      <c r="I120" s="101"/>
      <c r="J120" s="104"/>
      <c r="K120" s="105"/>
      <c r="L120" s="106"/>
      <c r="M120" s="106"/>
      <c r="N120" s="102"/>
      <c r="O120" s="102"/>
      <c r="P120" s="102"/>
    </row>
    <row r="121" spans="1:18" x14ac:dyDescent="0.35">
      <c r="A121" s="101">
        <v>2</v>
      </c>
      <c r="B121" s="102" t="s">
        <v>61</v>
      </c>
      <c r="C121" s="102" t="s">
        <v>286</v>
      </c>
      <c r="D121" s="102" t="s">
        <v>89</v>
      </c>
      <c r="E121" s="102" t="s">
        <v>2</v>
      </c>
      <c r="F121" s="102" t="s">
        <v>178</v>
      </c>
      <c r="G121" s="102" t="s">
        <v>632</v>
      </c>
      <c r="H121" s="103">
        <v>1926</v>
      </c>
      <c r="I121" s="101">
        <v>2</v>
      </c>
      <c r="J121" s="104">
        <f>หนองบัวลำภู!F36</f>
        <v>343175.08</v>
      </c>
      <c r="K121" s="105">
        <f>หนองบัวลำภู!AF36</f>
        <v>358411.6</v>
      </c>
      <c r="L121" s="106">
        <f>หนองบัวลำภู!AG36</f>
        <v>1011340.05</v>
      </c>
      <c r="M121" s="106">
        <f>หนองบัวลำภู!AH36</f>
        <v>888741.49</v>
      </c>
      <c r="N121" s="102"/>
      <c r="O121" s="102"/>
      <c r="P121" s="102"/>
      <c r="Q121" s="94">
        <f t="shared" si="2"/>
        <v>122598.56000000006</v>
      </c>
      <c r="R121" s="95">
        <f t="shared" si="3"/>
        <v>525.09867601246106</v>
      </c>
    </row>
    <row r="122" spans="1:18" x14ac:dyDescent="0.35">
      <c r="A122" s="101">
        <v>3</v>
      </c>
      <c r="B122" s="102" t="s">
        <v>61</v>
      </c>
      <c r="C122" s="102" t="s">
        <v>286</v>
      </c>
      <c r="D122" s="102" t="s">
        <v>89</v>
      </c>
      <c r="E122" s="102" t="s">
        <v>2</v>
      </c>
      <c r="F122" s="102" t="s">
        <v>178</v>
      </c>
      <c r="G122" s="102" t="s">
        <v>633</v>
      </c>
      <c r="H122" s="103">
        <v>4146</v>
      </c>
      <c r="I122" s="101">
        <v>3</v>
      </c>
      <c r="J122" s="104">
        <f>หนองบัวลำภู!F37</f>
        <v>547664.19999999995</v>
      </c>
      <c r="K122" s="105">
        <f>หนองบัวลำภู!AF37</f>
        <v>615409.86999999988</v>
      </c>
      <c r="L122" s="106">
        <f>หนองบัวลำภู!AG37</f>
        <v>1955499.59</v>
      </c>
      <c r="M122" s="106">
        <f>หนองบัวลำภู!AH37</f>
        <v>1679049.4100000001</v>
      </c>
      <c r="N122" s="102"/>
      <c r="O122" s="102"/>
      <c r="P122" s="102"/>
      <c r="Q122" s="94">
        <f t="shared" si="2"/>
        <v>276450.17999999993</v>
      </c>
      <c r="R122" s="95">
        <f t="shared" si="3"/>
        <v>471.65933188615537</v>
      </c>
    </row>
    <row r="123" spans="1:18" x14ac:dyDescent="0.35">
      <c r="A123" s="101">
        <v>4</v>
      </c>
      <c r="B123" s="102" t="s">
        <v>61</v>
      </c>
      <c r="C123" s="102" t="s">
        <v>286</v>
      </c>
      <c r="D123" s="102" t="s">
        <v>89</v>
      </c>
      <c r="E123" s="102" t="s">
        <v>2</v>
      </c>
      <c r="F123" s="102" t="s">
        <v>178</v>
      </c>
      <c r="G123" s="102" t="s">
        <v>634</v>
      </c>
      <c r="H123" s="103">
        <v>1218</v>
      </c>
      <c r="I123" s="101">
        <v>1</v>
      </c>
      <c r="J123" s="104">
        <f>หนองบัวลำภู!F38</f>
        <v>301439.62</v>
      </c>
      <c r="K123" s="105">
        <f>หนองบัวลำภู!AF38</f>
        <v>312166.33</v>
      </c>
      <c r="L123" s="106">
        <f>หนองบัวลำภู!AG38</f>
        <v>863678.34000000008</v>
      </c>
      <c r="M123" s="106">
        <f>หนองบัวลำภู!AH38</f>
        <v>865655.16999999993</v>
      </c>
      <c r="N123" s="102"/>
      <c r="O123" s="102"/>
      <c r="P123" s="102"/>
      <c r="Q123" s="94">
        <f t="shared" si="2"/>
        <v>-1976.8299999998417</v>
      </c>
      <c r="R123" s="95">
        <f t="shared" si="3"/>
        <v>709.09551724137941</v>
      </c>
    </row>
    <row r="124" spans="1:18" x14ac:dyDescent="0.35">
      <c r="A124" s="101">
        <v>5</v>
      </c>
      <c r="B124" s="102" t="s">
        <v>61</v>
      </c>
      <c r="C124" s="102" t="s">
        <v>286</v>
      </c>
      <c r="D124" s="102" t="s">
        <v>89</v>
      </c>
      <c r="E124" s="102" t="s">
        <v>2</v>
      </c>
      <c r="F124" s="102" t="s">
        <v>178</v>
      </c>
      <c r="G124" s="102" t="s">
        <v>635</v>
      </c>
      <c r="H124" s="103">
        <v>5296</v>
      </c>
      <c r="I124" s="101">
        <v>4</v>
      </c>
      <c r="J124" s="104">
        <f>หนองบัวลำภู!F39</f>
        <v>649978.18999999994</v>
      </c>
      <c r="K124" s="105">
        <f>หนองบัวลำภู!AF39</f>
        <v>796956.11</v>
      </c>
      <c r="L124" s="106">
        <f>หนองบัวลำภู!AG39</f>
        <v>1685115.22</v>
      </c>
      <c r="M124" s="106">
        <f>หนองบัวลำภู!AH39</f>
        <v>1413437.31</v>
      </c>
      <c r="N124" s="102"/>
      <c r="O124" s="102"/>
      <c r="P124" s="102"/>
      <c r="Q124" s="94">
        <f t="shared" si="2"/>
        <v>271677.90999999992</v>
      </c>
      <c r="R124" s="95">
        <f t="shared" si="3"/>
        <v>318.18640861027188</v>
      </c>
    </row>
    <row r="125" spans="1:18" x14ac:dyDescent="0.35">
      <c r="A125" s="101">
        <v>6</v>
      </c>
      <c r="B125" s="102" t="s">
        <v>61</v>
      </c>
      <c r="C125" s="102" t="s">
        <v>286</v>
      </c>
      <c r="D125" s="102" t="s">
        <v>89</v>
      </c>
      <c r="E125" s="102" t="s">
        <v>2</v>
      </c>
      <c r="F125" s="102" t="s">
        <v>178</v>
      </c>
      <c r="G125" s="102" t="s">
        <v>636</v>
      </c>
      <c r="H125" s="103">
        <v>3642</v>
      </c>
      <c r="I125" s="101">
        <v>3</v>
      </c>
      <c r="J125" s="104">
        <f>หนองบัวลำภู!F40</f>
        <v>525759.19999999995</v>
      </c>
      <c r="K125" s="105">
        <f>หนองบัวลำภู!AF40</f>
        <v>584973.73</v>
      </c>
      <c r="L125" s="106">
        <f>หนองบัวลำภู!AG40</f>
        <v>1612920.46</v>
      </c>
      <c r="M125" s="106">
        <f>หนองบัวลำภู!AH40</f>
        <v>1495651.2</v>
      </c>
      <c r="N125" s="102"/>
      <c r="O125" s="102"/>
      <c r="P125" s="102"/>
      <c r="Q125" s="94">
        <f t="shared" si="2"/>
        <v>117269.26000000001</v>
      </c>
      <c r="R125" s="95">
        <f t="shared" si="3"/>
        <v>442.86668314113126</v>
      </c>
    </row>
    <row r="126" spans="1:18" x14ac:dyDescent="0.35">
      <c r="A126" s="101">
        <v>7</v>
      </c>
      <c r="B126" s="102" t="s">
        <v>61</v>
      </c>
      <c r="C126" s="102" t="s">
        <v>286</v>
      </c>
      <c r="D126" s="102" t="s">
        <v>89</v>
      </c>
      <c r="E126" s="102" t="s">
        <v>2</v>
      </c>
      <c r="F126" s="102" t="s">
        <v>178</v>
      </c>
      <c r="G126" s="102" t="s">
        <v>637</v>
      </c>
      <c r="H126" s="103">
        <v>3621</v>
      </c>
      <c r="I126" s="101">
        <v>3</v>
      </c>
      <c r="J126" s="104">
        <f>หนองบัวลำภู!F41</f>
        <v>965598.43</v>
      </c>
      <c r="K126" s="105">
        <f>หนองบัวลำภู!AF41</f>
        <v>1009069.53</v>
      </c>
      <c r="L126" s="106">
        <f>หนองบัวลำภู!AG41</f>
        <v>2145166.25</v>
      </c>
      <c r="M126" s="106">
        <f>หนองบัวลำภู!AH41</f>
        <v>1961001.7899999998</v>
      </c>
      <c r="N126" s="102"/>
      <c r="O126" s="102"/>
      <c r="P126" s="102"/>
      <c r="Q126" s="94">
        <f t="shared" si="2"/>
        <v>184164.4600000002</v>
      </c>
      <c r="R126" s="95">
        <f t="shared" si="3"/>
        <v>592.42370892018778</v>
      </c>
    </row>
    <row r="127" spans="1:18" x14ac:dyDescent="0.35">
      <c r="A127" s="101">
        <v>8</v>
      </c>
      <c r="B127" s="102" t="s">
        <v>61</v>
      </c>
      <c r="C127" s="102" t="s">
        <v>286</v>
      </c>
      <c r="D127" s="102" t="s">
        <v>89</v>
      </c>
      <c r="E127" s="102" t="s">
        <v>2</v>
      </c>
      <c r="F127" s="102" t="s">
        <v>178</v>
      </c>
      <c r="G127" s="102" t="s">
        <v>638</v>
      </c>
      <c r="H127" s="103">
        <v>1853</v>
      </c>
      <c r="I127" s="101">
        <v>2</v>
      </c>
      <c r="J127" s="104">
        <f>หนองบัวลำภู!F42</f>
        <v>385397.98</v>
      </c>
      <c r="K127" s="105">
        <f>หนองบัวลำภู!AF42</f>
        <v>436534.86999999994</v>
      </c>
      <c r="L127" s="106">
        <f>หนองบัวลำภู!AG42</f>
        <v>1400693.9300000002</v>
      </c>
      <c r="M127" s="106">
        <f>หนองบัวลำภู!AH42</f>
        <v>1294538.6000000001</v>
      </c>
      <c r="N127" s="102"/>
      <c r="O127" s="102"/>
      <c r="P127" s="102"/>
      <c r="Q127" s="94">
        <f t="shared" si="2"/>
        <v>106155.33000000007</v>
      </c>
      <c r="R127" s="95">
        <f t="shared" si="3"/>
        <v>755.9060604425257</v>
      </c>
    </row>
    <row r="128" spans="1:18" x14ac:dyDescent="0.35">
      <c r="A128" s="101">
        <v>9</v>
      </c>
      <c r="B128" s="102" t="s">
        <v>61</v>
      </c>
      <c r="C128" s="102" t="s">
        <v>286</v>
      </c>
      <c r="D128" s="102" t="s">
        <v>89</v>
      </c>
      <c r="E128" s="102" t="s">
        <v>2</v>
      </c>
      <c r="F128" s="102" t="s">
        <v>178</v>
      </c>
      <c r="G128" s="102" t="s">
        <v>639</v>
      </c>
      <c r="H128" s="103">
        <v>1606</v>
      </c>
      <c r="I128" s="101">
        <v>2</v>
      </c>
      <c r="J128" s="104">
        <f>หนองบัวลำภู!F43</f>
        <v>392503.71</v>
      </c>
      <c r="K128" s="105">
        <f>หนองบัวลำภู!AF43</f>
        <v>406120.09</v>
      </c>
      <c r="L128" s="106">
        <f>หนองบัวลำภู!AG43</f>
        <v>1034670.43</v>
      </c>
      <c r="M128" s="106">
        <f>หนองบัวลำภู!AH43</f>
        <v>962625.73</v>
      </c>
      <c r="N128" s="102"/>
      <c r="O128" s="102"/>
      <c r="P128" s="102"/>
      <c r="Q128" s="94">
        <f t="shared" si="2"/>
        <v>72044.70000000007</v>
      </c>
      <c r="R128" s="95">
        <f t="shared" si="3"/>
        <v>644.25306973848069</v>
      </c>
    </row>
    <row r="129" spans="1:18" x14ac:dyDescent="0.35">
      <c r="A129" s="101">
        <v>10</v>
      </c>
      <c r="B129" s="102" t="s">
        <v>61</v>
      </c>
      <c r="C129" s="102" t="s">
        <v>286</v>
      </c>
      <c r="D129" s="102" t="s">
        <v>89</v>
      </c>
      <c r="E129" s="102" t="s">
        <v>2</v>
      </c>
      <c r="F129" s="102" t="s">
        <v>178</v>
      </c>
      <c r="G129" s="102" t="s">
        <v>640</v>
      </c>
      <c r="H129" s="103">
        <v>4293</v>
      </c>
      <c r="I129" s="101">
        <v>3</v>
      </c>
      <c r="J129" s="104">
        <f>หนองบัวลำภู!F44</f>
        <v>1151063.48</v>
      </c>
      <c r="K129" s="105">
        <f>หนองบัวลำภู!AF44</f>
        <v>1226443.5499999998</v>
      </c>
      <c r="L129" s="106">
        <f>หนองบัวลำภู!AG44</f>
        <v>2103887.5499999998</v>
      </c>
      <c r="M129" s="106">
        <f>หนองบัวลำภู!AH44</f>
        <v>1362516.74</v>
      </c>
      <c r="N129" s="102"/>
      <c r="O129" s="102"/>
      <c r="P129" s="102"/>
      <c r="Q129" s="94">
        <f t="shared" si="2"/>
        <v>741370.80999999982</v>
      </c>
      <c r="R129" s="95">
        <f t="shared" si="3"/>
        <v>490.07396925227107</v>
      </c>
    </row>
    <row r="130" spans="1:18" x14ac:dyDescent="0.35">
      <c r="A130" s="101">
        <v>11</v>
      </c>
      <c r="B130" s="102" t="s">
        <v>61</v>
      </c>
      <c r="C130" s="102" t="s">
        <v>286</v>
      </c>
      <c r="D130" s="102" t="s">
        <v>89</v>
      </c>
      <c r="E130" s="102" t="s">
        <v>2</v>
      </c>
      <c r="F130" s="102" t="s">
        <v>178</v>
      </c>
      <c r="G130" s="102" t="s">
        <v>641</v>
      </c>
      <c r="H130" s="103">
        <v>2536</v>
      </c>
      <c r="I130" s="101">
        <v>2</v>
      </c>
      <c r="J130" s="104">
        <f>หนองบัวลำภู!F45</f>
        <v>418738.76</v>
      </c>
      <c r="K130" s="105">
        <f>หนองบัวลำภู!AF45</f>
        <v>464154.64</v>
      </c>
      <c r="L130" s="106">
        <f>หนองบัวลำภู!AG45</f>
        <v>865088.15</v>
      </c>
      <c r="M130" s="106">
        <f>หนองบัวลำภู!AH45</f>
        <v>806872.23</v>
      </c>
      <c r="N130" s="102"/>
      <c r="O130" s="102"/>
      <c r="P130" s="102"/>
      <c r="Q130" s="94">
        <f t="shared" si="2"/>
        <v>58215.920000000042</v>
      </c>
      <c r="R130" s="95">
        <f t="shared" si="3"/>
        <v>341.12308753943216</v>
      </c>
    </row>
    <row r="131" spans="1:18" x14ac:dyDescent="0.35">
      <c r="A131" s="101">
        <v>12</v>
      </c>
      <c r="B131" s="102" t="s">
        <v>61</v>
      </c>
      <c r="C131" s="102" t="s">
        <v>286</v>
      </c>
      <c r="D131" s="102" t="s">
        <v>89</v>
      </c>
      <c r="E131" s="102" t="s">
        <v>2</v>
      </c>
      <c r="F131" s="102" t="s">
        <v>178</v>
      </c>
      <c r="G131" s="102" t="s">
        <v>642</v>
      </c>
      <c r="H131" s="103">
        <v>3568</v>
      </c>
      <c r="I131" s="101">
        <v>3</v>
      </c>
      <c r="J131" s="104">
        <f>หนองบัวลำภู!F46</f>
        <v>263917.33</v>
      </c>
      <c r="K131" s="105">
        <f>หนองบัวลำภู!AF46</f>
        <v>337227.82</v>
      </c>
      <c r="L131" s="106">
        <f>หนองบัวลำภู!AG46</f>
        <v>1618325.64</v>
      </c>
      <c r="M131" s="106">
        <f>หนองบัวลำภู!AH46</f>
        <v>1558389.1099999999</v>
      </c>
      <c r="N131" s="102"/>
      <c r="O131" s="102"/>
      <c r="P131" s="102"/>
      <c r="Q131" s="94">
        <f t="shared" si="2"/>
        <v>59936.530000000028</v>
      </c>
      <c r="R131" s="95">
        <f t="shared" si="3"/>
        <v>453.56660313901341</v>
      </c>
    </row>
    <row r="132" spans="1:18" x14ac:dyDescent="0.35">
      <c r="A132" s="101">
        <v>13</v>
      </c>
      <c r="B132" s="102" t="s">
        <v>61</v>
      </c>
      <c r="C132" s="102" t="s">
        <v>286</v>
      </c>
      <c r="D132" s="102" t="s">
        <v>89</v>
      </c>
      <c r="E132" s="102" t="s">
        <v>2</v>
      </c>
      <c r="F132" s="102" t="s">
        <v>178</v>
      </c>
      <c r="G132" s="102" t="s">
        <v>643</v>
      </c>
      <c r="H132" s="103">
        <v>2724</v>
      </c>
      <c r="I132" s="101">
        <v>2</v>
      </c>
      <c r="J132" s="104">
        <f>หนองบัวลำภู!F47</f>
        <v>215447.3</v>
      </c>
      <c r="K132" s="105">
        <f>หนองบัวลำภู!AF47</f>
        <v>262834.46999999997</v>
      </c>
      <c r="L132" s="106">
        <f>หนองบัวลำภู!AG47</f>
        <v>1206150.67</v>
      </c>
      <c r="M132" s="106">
        <f>หนองบัวลำภู!AH47</f>
        <v>1173508.77</v>
      </c>
      <c r="N132" s="102"/>
      <c r="O132" s="102"/>
      <c r="P132" s="102"/>
      <c r="Q132" s="94">
        <f t="shared" si="2"/>
        <v>32641.899999999907</v>
      </c>
      <c r="R132" s="95">
        <f t="shared" si="3"/>
        <v>442.78658957415564</v>
      </c>
    </row>
    <row r="133" spans="1:18" x14ac:dyDescent="0.35">
      <c r="A133" s="101">
        <v>14</v>
      </c>
      <c r="B133" s="102" t="s">
        <v>61</v>
      </c>
      <c r="C133" s="102" t="s">
        <v>286</v>
      </c>
      <c r="D133" s="102" t="s">
        <v>89</v>
      </c>
      <c r="E133" s="102" t="s">
        <v>2</v>
      </c>
      <c r="F133" s="102" t="s">
        <v>178</v>
      </c>
      <c r="G133" s="102" t="s">
        <v>644</v>
      </c>
      <c r="H133" s="103">
        <v>1550</v>
      </c>
      <c r="I133" s="101">
        <v>2</v>
      </c>
      <c r="J133" s="104">
        <f>หนองบัวลำภู!F48</f>
        <v>444174.33</v>
      </c>
      <c r="K133" s="105">
        <f>หนองบัวลำภู!AF48</f>
        <v>496330.39999999997</v>
      </c>
      <c r="L133" s="106">
        <f>หนองบัวลำภู!AG48</f>
        <v>973722.47</v>
      </c>
      <c r="M133" s="106">
        <f>หนองบัวลำภู!AH48</f>
        <v>952402.77</v>
      </c>
      <c r="N133" s="102"/>
      <c r="O133" s="102"/>
      <c r="P133" s="102"/>
      <c r="Q133" s="94">
        <f t="shared" si="2"/>
        <v>21319.699999999953</v>
      </c>
      <c r="R133" s="95">
        <f t="shared" si="3"/>
        <v>628.20804516129033</v>
      </c>
    </row>
    <row r="134" spans="1:18" x14ac:dyDescent="0.35">
      <c r="A134" s="101">
        <v>15</v>
      </c>
      <c r="B134" s="102" t="s">
        <v>61</v>
      </c>
      <c r="C134" s="102" t="s">
        <v>286</v>
      </c>
      <c r="D134" s="102" t="s">
        <v>89</v>
      </c>
      <c r="E134" s="102" t="s">
        <v>2</v>
      </c>
      <c r="F134" s="102" t="s">
        <v>178</v>
      </c>
      <c r="G134" s="102" t="s">
        <v>645</v>
      </c>
      <c r="H134" s="103">
        <v>2348</v>
      </c>
      <c r="I134" s="101">
        <v>2</v>
      </c>
      <c r="J134" s="104">
        <f>หนองบัวลำภู!F49</f>
        <v>233294.07999999999</v>
      </c>
      <c r="K134" s="105">
        <f>หนองบัวลำภู!AF49</f>
        <v>281557.95999999996</v>
      </c>
      <c r="L134" s="106">
        <f>หนองบัวลำภู!AG49</f>
        <v>944638</v>
      </c>
      <c r="M134" s="106">
        <f>หนองบัวลำภู!AH49</f>
        <v>912563.62</v>
      </c>
      <c r="N134" s="102"/>
      <c r="O134" s="102"/>
      <c r="P134" s="102"/>
      <c r="Q134" s="94">
        <f t="shared" si="2"/>
        <v>32074.380000000005</v>
      </c>
      <c r="R134" s="95">
        <f t="shared" si="3"/>
        <v>402.31601362862011</v>
      </c>
    </row>
    <row r="135" spans="1:18" s="113" customFormat="1" x14ac:dyDescent="0.35">
      <c r="A135" s="107">
        <v>3</v>
      </c>
      <c r="B135" s="108" t="s">
        <v>61</v>
      </c>
      <c r="C135" s="108"/>
      <c r="D135" s="108"/>
      <c r="E135" s="108" t="s">
        <v>75</v>
      </c>
      <c r="F135" s="108"/>
      <c r="G135" s="108" t="s">
        <v>288</v>
      </c>
      <c r="H135" s="114">
        <f>SUM(H120:H134)</f>
        <v>40327</v>
      </c>
      <c r="I135" s="107"/>
      <c r="J135" s="110">
        <f>SUM(J121:J134)</f>
        <v>6838151.6900000004</v>
      </c>
      <c r="K135" s="110">
        <f>SUM(K120:K134)</f>
        <v>7588190.9699999997</v>
      </c>
      <c r="L135" s="110">
        <f>SUM(L120:L134)</f>
        <v>19420896.75</v>
      </c>
      <c r="M135" s="110">
        <f>SUM(M120:M134)</f>
        <v>17326953.940000001</v>
      </c>
      <c r="N135" s="108">
        <v>14</v>
      </c>
      <c r="O135" s="108">
        <v>14</v>
      </c>
      <c r="P135" s="108">
        <f>N135-O135</f>
        <v>0</v>
      </c>
      <c r="Q135" s="111">
        <f t="shared" ref="Q135:Q198" si="5">L135-M135</f>
        <v>2093942.8099999987</v>
      </c>
      <c r="R135" s="112">
        <f>L135/H135</f>
        <v>481.5854576338433</v>
      </c>
    </row>
    <row r="136" spans="1:18" x14ac:dyDescent="0.35">
      <c r="A136" s="101">
        <v>1</v>
      </c>
      <c r="B136" s="102" t="s">
        <v>61</v>
      </c>
      <c r="C136" s="102" t="s">
        <v>289</v>
      </c>
      <c r="D136" s="102" t="s">
        <v>96</v>
      </c>
      <c r="E136" s="102" t="s">
        <v>3</v>
      </c>
      <c r="F136" s="102" t="s">
        <v>208</v>
      </c>
      <c r="G136" s="102" t="s">
        <v>290</v>
      </c>
      <c r="H136" s="103"/>
      <c r="I136" s="101"/>
      <c r="J136" s="104"/>
      <c r="K136" s="105"/>
      <c r="L136" s="106"/>
      <c r="M136" s="106"/>
      <c r="N136" s="102"/>
      <c r="O136" s="102"/>
      <c r="P136" s="102"/>
    </row>
    <row r="137" spans="1:18" x14ac:dyDescent="0.35">
      <c r="A137" s="101">
        <v>2</v>
      </c>
      <c r="B137" s="102" t="s">
        <v>61</v>
      </c>
      <c r="C137" s="102" t="s">
        <v>289</v>
      </c>
      <c r="D137" s="102" t="s">
        <v>96</v>
      </c>
      <c r="E137" s="102" t="s">
        <v>3</v>
      </c>
      <c r="F137" s="102" t="s">
        <v>178</v>
      </c>
      <c r="G137" s="102" t="s">
        <v>646</v>
      </c>
      <c r="H137" s="103">
        <v>5674</v>
      </c>
      <c r="I137" s="101">
        <v>4</v>
      </c>
      <c r="J137" s="104">
        <f>หนองบัวลำภู!F50</f>
        <v>898777.06</v>
      </c>
      <c r="K137" s="105">
        <f>หนองบัวลำภู!AF50</f>
        <v>929454.51</v>
      </c>
      <c r="L137" s="106">
        <f>หนองบัวลำภู!AG50</f>
        <v>2399272.7199999997</v>
      </c>
      <c r="M137" s="106">
        <f>หนองบัวลำภู!AH50</f>
        <v>1910039.38</v>
      </c>
      <c r="N137" s="102"/>
      <c r="O137" s="102"/>
      <c r="P137" s="102"/>
      <c r="Q137" s="94">
        <f t="shared" si="5"/>
        <v>489233.33999999985</v>
      </c>
      <c r="R137" s="95">
        <f t="shared" ref="R137:R198" si="6">L137/H137</f>
        <v>422.85384561156144</v>
      </c>
    </row>
    <row r="138" spans="1:18" x14ac:dyDescent="0.35">
      <c r="A138" s="101">
        <v>3</v>
      </c>
      <c r="B138" s="102" t="s">
        <v>61</v>
      </c>
      <c r="C138" s="102" t="s">
        <v>289</v>
      </c>
      <c r="D138" s="102" t="s">
        <v>96</v>
      </c>
      <c r="E138" s="102" t="s">
        <v>3</v>
      </c>
      <c r="F138" s="102" t="s">
        <v>178</v>
      </c>
      <c r="G138" s="102" t="s">
        <v>647</v>
      </c>
      <c r="H138" s="103">
        <v>5329</v>
      </c>
      <c r="I138" s="101">
        <v>4</v>
      </c>
      <c r="J138" s="104">
        <f>หนองบัวลำภู!F51</f>
        <v>522648.21</v>
      </c>
      <c r="K138" s="105">
        <f>หนองบัวลำภู!AF51</f>
        <v>646010.07999999996</v>
      </c>
      <c r="L138" s="106">
        <f>หนองบัวลำภู!AG51</f>
        <v>2489515.4400000004</v>
      </c>
      <c r="M138" s="106">
        <f>หนองบัวลำภู!AH51</f>
        <v>2088625.01</v>
      </c>
      <c r="N138" s="102"/>
      <c r="O138" s="102"/>
      <c r="P138" s="102"/>
      <c r="Q138" s="94">
        <f t="shared" si="5"/>
        <v>400890.4300000004</v>
      </c>
      <c r="R138" s="95">
        <f t="shared" si="6"/>
        <v>467.16371551885914</v>
      </c>
    </row>
    <row r="139" spans="1:18" x14ac:dyDescent="0.35">
      <c r="A139" s="101">
        <v>4</v>
      </c>
      <c r="B139" s="102" t="s">
        <v>61</v>
      </c>
      <c r="C139" s="102" t="s">
        <v>289</v>
      </c>
      <c r="D139" s="102" t="s">
        <v>96</v>
      </c>
      <c r="E139" s="102" t="s">
        <v>3</v>
      </c>
      <c r="F139" s="102" t="s">
        <v>178</v>
      </c>
      <c r="G139" s="102" t="s">
        <v>648</v>
      </c>
      <c r="H139" s="103">
        <v>3741</v>
      </c>
      <c r="I139" s="101">
        <v>3</v>
      </c>
      <c r="J139" s="104">
        <f>หนองบัวลำภู!F52</f>
        <v>542219.51</v>
      </c>
      <c r="K139" s="105">
        <f>หนองบัวลำภู!AF52</f>
        <v>618601.30000000005</v>
      </c>
      <c r="L139" s="106">
        <f>หนองบัวลำภู!AG52</f>
        <v>981172.34</v>
      </c>
      <c r="M139" s="106">
        <f>หนองบัวลำภู!AH52</f>
        <v>802693.35999999987</v>
      </c>
      <c r="N139" s="102"/>
      <c r="O139" s="102"/>
      <c r="P139" s="102"/>
      <c r="Q139" s="94">
        <f t="shared" si="5"/>
        <v>178478.9800000001</v>
      </c>
      <c r="R139" s="95">
        <f t="shared" si="6"/>
        <v>262.27541833734296</v>
      </c>
    </row>
    <row r="140" spans="1:18" x14ac:dyDescent="0.35">
      <c r="A140" s="101">
        <v>5</v>
      </c>
      <c r="B140" s="102" t="s">
        <v>61</v>
      </c>
      <c r="C140" s="102" t="s">
        <v>289</v>
      </c>
      <c r="D140" s="102" t="s">
        <v>96</v>
      </c>
      <c r="E140" s="102" t="s">
        <v>3</v>
      </c>
      <c r="F140" s="102" t="s">
        <v>178</v>
      </c>
      <c r="G140" s="102" t="s">
        <v>649</v>
      </c>
      <c r="H140" s="103">
        <v>10085</v>
      </c>
      <c r="I140" s="101">
        <v>5</v>
      </c>
      <c r="J140" s="104">
        <f>หนองบัวลำภู!F53</f>
        <v>840969.2</v>
      </c>
      <c r="K140" s="105">
        <f>หนองบัวลำภู!AF53</f>
        <v>986533.3899999999</v>
      </c>
      <c r="L140" s="106">
        <f>หนองบัวลำภู!AG53</f>
        <v>8877533.9900000002</v>
      </c>
      <c r="M140" s="106">
        <f>หนองบัวลำภู!AH53</f>
        <v>8508004.2200000007</v>
      </c>
      <c r="N140" s="102"/>
      <c r="O140" s="102"/>
      <c r="P140" s="102"/>
      <c r="Q140" s="94">
        <f t="shared" si="5"/>
        <v>369529.76999999955</v>
      </c>
      <c r="R140" s="95">
        <f t="shared" si="6"/>
        <v>880.27109469509173</v>
      </c>
    </row>
    <row r="141" spans="1:18" x14ac:dyDescent="0.35">
      <c r="A141" s="101">
        <v>6</v>
      </c>
      <c r="B141" s="102" t="s">
        <v>61</v>
      </c>
      <c r="C141" s="102" t="s">
        <v>289</v>
      </c>
      <c r="D141" s="102" t="s">
        <v>96</v>
      </c>
      <c r="E141" s="102" t="s">
        <v>3</v>
      </c>
      <c r="F141" s="102" t="s">
        <v>178</v>
      </c>
      <c r="G141" s="102" t="s">
        <v>650</v>
      </c>
      <c r="H141" s="103">
        <v>1758</v>
      </c>
      <c r="I141" s="101">
        <v>2</v>
      </c>
      <c r="J141" s="104">
        <f>หนองบัวลำภู!F54</f>
        <v>279145.34000000003</v>
      </c>
      <c r="K141" s="105">
        <f>หนองบัวลำภู!AF54</f>
        <v>308954.33</v>
      </c>
      <c r="L141" s="106">
        <f>หนองบัวลำภู!AG54</f>
        <v>1310816.3399999999</v>
      </c>
      <c r="M141" s="106">
        <f>หนองบัวลำภู!AH54</f>
        <v>1208114.1599999999</v>
      </c>
      <c r="N141" s="102"/>
      <c r="O141" s="102"/>
      <c r="P141" s="102"/>
      <c r="Q141" s="94">
        <f t="shared" si="5"/>
        <v>102702.17999999993</v>
      </c>
      <c r="R141" s="95">
        <f t="shared" si="6"/>
        <v>745.62931740614329</v>
      </c>
    </row>
    <row r="142" spans="1:18" x14ac:dyDescent="0.35">
      <c r="A142" s="101">
        <v>7</v>
      </c>
      <c r="B142" s="102" t="s">
        <v>61</v>
      </c>
      <c r="C142" s="102" t="s">
        <v>289</v>
      </c>
      <c r="D142" s="102" t="s">
        <v>96</v>
      </c>
      <c r="E142" s="102" t="s">
        <v>3</v>
      </c>
      <c r="F142" s="102" t="s">
        <v>178</v>
      </c>
      <c r="G142" s="102" t="s">
        <v>651</v>
      </c>
      <c r="H142" s="103">
        <v>3359</v>
      </c>
      <c r="I142" s="101">
        <v>3</v>
      </c>
      <c r="J142" s="104">
        <f>หนองบัวลำภู!F55</f>
        <v>211044.95</v>
      </c>
      <c r="K142" s="105">
        <f>หนองบัวลำภู!AF55</f>
        <v>230491.58000000002</v>
      </c>
      <c r="L142" s="106">
        <f>หนองบัวลำภู!AG55</f>
        <v>1692560.54</v>
      </c>
      <c r="M142" s="106">
        <f>หนองบัวลำภู!AH55</f>
        <v>1660596.6</v>
      </c>
      <c r="N142" s="102"/>
      <c r="O142" s="102"/>
      <c r="P142" s="102"/>
      <c r="Q142" s="94">
        <f t="shared" si="5"/>
        <v>31963.939999999944</v>
      </c>
      <c r="R142" s="95">
        <f t="shared" si="6"/>
        <v>503.888222685323</v>
      </c>
    </row>
    <row r="143" spans="1:18" x14ac:dyDescent="0.35">
      <c r="A143" s="101">
        <v>8</v>
      </c>
      <c r="B143" s="102" t="s">
        <v>61</v>
      </c>
      <c r="C143" s="102" t="s">
        <v>289</v>
      </c>
      <c r="D143" s="102" t="s">
        <v>96</v>
      </c>
      <c r="E143" s="102" t="s">
        <v>3</v>
      </c>
      <c r="F143" s="102" t="s">
        <v>178</v>
      </c>
      <c r="G143" s="102" t="s">
        <v>1417</v>
      </c>
      <c r="H143" s="103">
        <v>5691</v>
      </c>
      <c r="I143" s="101">
        <v>4</v>
      </c>
      <c r="J143" s="104">
        <f>หนองบัวลำภู!F56</f>
        <v>392434.57</v>
      </c>
      <c r="K143" s="105">
        <f>หนองบัวลำภู!AF56</f>
        <v>410250.71</v>
      </c>
      <c r="L143" s="106">
        <f>หนองบัวลำภู!AG56</f>
        <v>1846039.24</v>
      </c>
      <c r="M143" s="106">
        <f>หนองบัวลำภู!AH56</f>
        <v>1556302.1199999999</v>
      </c>
      <c r="N143" s="102"/>
      <c r="O143" s="102"/>
      <c r="P143" s="102"/>
      <c r="Q143" s="94">
        <f t="shared" si="5"/>
        <v>289737.12000000011</v>
      </c>
      <c r="R143" s="95">
        <f t="shared" si="6"/>
        <v>324.37871024424533</v>
      </c>
    </row>
    <row r="144" spans="1:18" x14ac:dyDescent="0.35">
      <c r="A144" s="101">
        <v>9</v>
      </c>
      <c r="B144" s="102" t="s">
        <v>61</v>
      </c>
      <c r="C144" s="102" t="s">
        <v>289</v>
      </c>
      <c r="D144" s="102" t="s">
        <v>96</v>
      </c>
      <c r="E144" s="102" t="s">
        <v>3</v>
      </c>
      <c r="F144" s="102" t="s">
        <v>178</v>
      </c>
      <c r="G144" s="102" t="s">
        <v>653</v>
      </c>
      <c r="H144" s="103">
        <v>2989</v>
      </c>
      <c r="I144" s="101">
        <v>2</v>
      </c>
      <c r="J144" s="104">
        <f>หนองบัวลำภู!F57</f>
        <v>308034.53999999998</v>
      </c>
      <c r="K144" s="105">
        <f>หนองบัวลำภู!AF57</f>
        <v>351000.71</v>
      </c>
      <c r="L144" s="106">
        <f>หนองบัวลำภู!AG57</f>
        <v>1398358.6099999999</v>
      </c>
      <c r="M144" s="106">
        <f>หนองบัวลำภู!AH57</f>
        <v>1186833.3600000001</v>
      </c>
      <c r="N144" s="102"/>
      <c r="O144" s="102"/>
      <c r="P144" s="102"/>
      <c r="Q144" s="94">
        <f t="shared" si="5"/>
        <v>211525.24999999977</v>
      </c>
      <c r="R144" s="95">
        <f t="shared" si="6"/>
        <v>467.83493141518898</v>
      </c>
    </row>
    <row r="145" spans="1:18" x14ac:dyDescent="0.35">
      <c r="A145" s="101">
        <v>10</v>
      </c>
      <c r="B145" s="102" t="s">
        <v>61</v>
      </c>
      <c r="C145" s="102" t="s">
        <v>289</v>
      </c>
      <c r="D145" s="102" t="s">
        <v>96</v>
      </c>
      <c r="E145" s="102" t="s">
        <v>3</v>
      </c>
      <c r="F145" s="102" t="s">
        <v>178</v>
      </c>
      <c r="G145" s="102" t="s">
        <v>654</v>
      </c>
      <c r="H145" s="103">
        <v>5028</v>
      </c>
      <c r="I145" s="101">
        <v>4</v>
      </c>
      <c r="J145" s="104">
        <f>หนองบัวลำภู!F58</f>
        <v>823265.24</v>
      </c>
      <c r="K145" s="105">
        <f>หนองบัวลำภู!AF58</f>
        <v>920691.15</v>
      </c>
      <c r="L145" s="106">
        <f>หนองบัวลำภู!AG58</f>
        <v>2747837.94</v>
      </c>
      <c r="M145" s="106">
        <f>หนองบัวลำภู!AH58</f>
        <v>2059939.3900000001</v>
      </c>
      <c r="N145" s="102"/>
      <c r="O145" s="102"/>
      <c r="P145" s="102"/>
      <c r="Q145" s="94">
        <f t="shared" si="5"/>
        <v>687898.54999999981</v>
      </c>
      <c r="R145" s="95">
        <f t="shared" si="6"/>
        <v>546.50714797136038</v>
      </c>
    </row>
    <row r="146" spans="1:18" x14ac:dyDescent="0.35">
      <c r="A146" s="101">
        <v>11</v>
      </c>
      <c r="B146" s="102" t="s">
        <v>61</v>
      </c>
      <c r="C146" s="102" t="s">
        <v>289</v>
      </c>
      <c r="D146" s="102" t="s">
        <v>96</v>
      </c>
      <c r="E146" s="102" t="s">
        <v>3</v>
      </c>
      <c r="F146" s="102" t="s">
        <v>178</v>
      </c>
      <c r="G146" s="102" t="s">
        <v>655</v>
      </c>
      <c r="H146" s="103">
        <v>3475</v>
      </c>
      <c r="I146" s="101">
        <v>3</v>
      </c>
      <c r="J146" s="104">
        <f>หนองบัวลำภู!F59</f>
        <v>244098.49</v>
      </c>
      <c r="K146" s="105">
        <f>หนองบัวลำภู!AF59</f>
        <v>190170.67499999999</v>
      </c>
      <c r="L146" s="106">
        <f>หนองบัวลำภู!AG59</f>
        <v>1268702.6499999999</v>
      </c>
      <c r="M146" s="106">
        <f>หนองบัวลำภู!AH59</f>
        <v>1094775.9650000001</v>
      </c>
      <c r="N146" s="102"/>
      <c r="O146" s="102"/>
      <c r="P146" s="102"/>
      <c r="Q146" s="94">
        <f t="shared" si="5"/>
        <v>173926.68499999982</v>
      </c>
      <c r="R146" s="95">
        <f t="shared" si="6"/>
        <v>365.09428776978416</v>
      </c>
    </row>
    <row r="147" spans="1:18" x14ac:dyDescent="0.35">
      <c r="A147" s="101">
        <v>12</v>
      </c>
      <c r="B147" s="102" t="s">
        <v>61</v>
      </c>
      <c r="C147" s="102" t="s">
        <v>289</v>
      </c>
      <c r="D147" s="102" t="s">
        <v>96</v>
      </c>
      <c r="E147" s="102" t="s">
        <v>3</v>
      </c>
      <c r="F147" s="102" t="s">
        <v>178</v>
      </c>
      <c r="G147" s="102" t="s">
        <v>656</v>
      </c>
      <c r="H147" s="103">
        <v>2888</v>
      </c>
      <c r="I147" s="101">
        <v>2</v>
      </c>
      <c r="J147" s="104">
        <f>หนองบัวลำภู!F60</f>
        <v>136222.96</v>
      </c>
      <c r="K147" s="105">
        <f>หนองบัวลำภู!AF60</f>
        <v>131072.95999999999</v>
      </c>
      <c r="L147" s="106">
        <f>หนองบัวลำภู!AG60</f>
        <v>1053993.83</v>
      </c>
      <c r="M147" s="106">
        <f>หนองบัวลำภู!AH60</f>
        <v>1255224.78</v>
      </c>
      <c r="N147" s="102"/>
      <c r="O147" s="102"/>
      <c r="P147" s="102"/>
      <c r="Q147" s="94">
        <f t="shared" si="5"/>
        <v>-201230.94999999995</v>
      </c>
      <c r="R147" s="95">
        <f t="shared" si="6"/>
        <v>364.95631232686981</v>
      </c>
    </row>
    <row r="148" spans="1:18" x14ac:dyDescent="0.35">
      <c r="A148" s="101">
        <v>13</v>
      </c>
      <c r="B148" s="102" t="s">
        <v>61</v>
      </c>
      <c r="C148" s="102" t="s">
        <v>289</v>
      </c>
      <c r="D148" s="102" t="s">
        <v>96</v>
      </c>
      <c r="E148" s="102" t="s">
        <v>3</v>
      </c>
      <c r="F148" s="102" t="s">
        <v>178</v>
      </c>
      <c r="G148" s="102" t="s">
        <v>657</v>
      </c>
      <c r="H148" s="103">
        <v>1354</v>
      </c>
      <c r="I148" s="101">
        <v>1</v>
      </c>
      <c r="J148" s="104">
        <f>หนองบัวลำภู!F61</f>
        <v>131206.85</v>
      </c>
      <c r="K148" s="105">
        <f>หนองบัวลำภู!AF61</f>
        <v>183363.23</v>
      </c>
      <c r="L148" s="106">
        <f>หนองบัวลำภู!AG61</f>
        <v>1113078.92</v>
      </c>
      <c r="M148" s="106">
        <f>หนองบัวลำภู!AH61</f>
        <v>1033314.2</v>
      </c>
      <c r="N148" s="102"/>
      <c r="O148" s="102"/>
      <c r="P148" s="102"/>
      <c r="Q148" s="94">
        <f t="shared" si="5"/>
        <v>79764.719999999972</v>
      </c>
      <c r="R148" s="95">
        <f t="shared" si="6"/>
        <v>822.06714918759224</v>
      </c>
    </row>
    <row r="149" spans="1:18" x14ac:dyDescent="0.35">
      <c r="A149" s="101">
        <v>14</v>
      </c>
      <c r="B149" s="102" t="s">
        <v>61</v>
      </c>
      <c r="C149" s="102" t="s">
        <v>289</v>
      </c>
      <c r="D149" s="102" t="s">
        <v>96</v>
      </c>
      <c r="E149" s="102" t="s">
        <v>3</v>
      </c>
      <c r="F149" s="102" t="s">
        <v>178</v>
      </c>
      <c r="G149" s="102" t="s">
        <v>658</v>
      </c>
      <c r="H149" s="103">
        <v>3500</v>
      </c>
      <c r="I149" s="101">
        <v>3</v>
      </c>
      <c r="J149" s="104">
        <f>หนองบัวลำภู!F62</f>
        <v>542002.07999999996</v>
      </c>
      <c r="K149" s="105">
        <f>หนองบัวลำภู!AF62</f>
        <v>525626.51</v>
      </c>
      <c r="L149" s="106">
        <f>หนองบัวลำภู!AG62</f>
        <v>1534724.5699999998</v>
      </c>
      <c r="M149" s="106">
        <f>หนองบัวลำภู!AH62</f>
        <v>1478133.78</v>
      </c>
      <c r="N149" s="102"/>
      <c r="O149" s="102"/>
      <c r="P149" s="102"/>
      <c r="Q149" s="94">
        <f t="shared" si="5"/>
        <v>56590.789999999804</v>
      </c>
      <c r="R149" s="95">
        <f t="shared" si="6"/>
        <v>438.49273428571422</v>
      </c>
    </row>
    <row r="150" spans="1:18" x14ac:dyDescent="0.35">
      <c r="A150" s="101">
        <v>15</v>
      </c>
      <c r="B150" s="102" t="s">
        <v>61</v>
      </c>
      <c r="C150" s="102" t="s">
        <v>289</v>
      </c>
      <c r="D150" s="102" t="s">
        <v>96</v>
      </c>
      <c r="E150" s="102" t="s">
        <v>3</v>
      </c>
      <c r="F150" s="102" t="s">
        <v>178</v>
      </c>
      <c r="G150" s="102" t="s">
        <v>659</v>
      </c>
      <c r="H150" s="103">
        <v>6506</v>
      </c>
      <c r="I150" s="101">
        <v>5</v>
      </c>
      <c r="J150" s="104">
        <f>หนองบัวลำภู!F63</f>
        <v>555696.5</v>
      </c>
      <c r="K150" s="105">
        <f>หนองบัวลำภู!AF63</f>
        <v>553408.38</v>
      </c>
      <c r="L150" s="106">
        <f>หนองบัวลำภู!AG63</f>
        <v>2128831.65</v>
      </c>
      <c r="M150" s="106">
        <f>หนองบัวลำภู!AH63</f>
        <v>1935148.3000000003</v>
      </c>
      <c r="N150" s="102"/>
      <c r="O150" s="102"/>
      <c r="P150" s="102"/>
      <c r="Q150" s="94">
        <f t="shared" si="5"/>
        <v>193683.34999999963</v>
      </c>
      <c r="R150" s="95">
        <f t="shared" si="6"/>
        <v>327.21052105748538</v>
      </c>
    </row>
    <row r="151" spans="1:18" x14ac:dyDescent="0.35">
      <c r="A151" s="101">
        <v>16</v>
      </c>
      <c r="B151" s="102" t="s">
        <v>61</v>
      </c>
      <c r="C151" s="102" t="s">
        <v>289</v>
      </c>
      <c r="D151" s="102" t="s">
        <v>96</v>
      </c>
      <c r="E151" s="102" t="s">
        <v>3</v>
      </c>
      <c r="F151" s="102" t="s">
        <v>178</v>
      </c>
      <c r="G151" s="102" t="s">
        <v>660</v>
      </c>
      <c r="H151" s="103">
        <v>4556</v>
      </c>
      <c r="I151" s="101">
        <v>4</v>
      </c>
      <c r="J151" s="104">
        <f>หนองบัวลำภู!F64</f>
        <v>577440.75</v>
      </c>
      <c r="K151" s="105">
        <f>หนองบัวลำภู!AF64</f>
        <v>531043.93999999994</v>
      </c>
      <c r="L151" s="106">
        <f>หนองบัวลำภู!AG64</f>
        <v>1619411.1199999999</v>
      </c>
      <c r="M151" s="106">
        <f>หนองบัวลำภู!AH64</f>
        <v>1315510.1500000001</v>
      </c>
      <c r="N151" s="102"/>
      <c r="O151" s="102"/>
      <c r="P151" s="102"/>
      <c r="Q151" s="94">
        <f t="shared" si="5"/>
        <v>303900.96999999974</v>
      </c>
      <c r="R151" s="95">
        <f t="shared" si="6"/>
        <v>355.4458121158911</v>
      </c>
    </row>
    <row r="152" spans="1:18" x14ac:dyDescent="0.35">
      <c r="A152" s="101">
        <v>17</v>
      </c>
      <c r="B152" s="102" t="s">
        <v>61</v>
      </c>
      <c r="C152" s="102" t="s">
        <v>289</v>
      </c>
      <c r="D152" s="102" t="s">
        <v>96</v>
      </c>
      <c r="E152" s="102" t="s">
        <v>3</v>
      </c>
      <c r="F152" s="102" t="s">
        <v>178</v>
      </c>
      <c r="G152" s="102" t="s">
        <v>661</v>
      </c>
      <c r="H152" s="103">
        <v>3413</v>
      </c>
      <c r="I152" s="101">
        <v>3</v>
      </c>
      <c r="J152" s="104">
        <f>หนองบัวลำภู!F65</f>
        <v>375324.62</v>
      </c>
      <c r="K152" s="105">
        <f>หนองบัวลำภู!AF65</f>
        <v>397605.53</v>
      </c>
      <c r="L152" s="106">
        <f>หนองบัวลำภู!AG65</f>
        <v>1856616.1400000001</v>
      </c>
      <c r="M152" s="106">
        <f>หนองบัวลำภู!AH65</f>
        <v>1638071.1700000002</v>
      </c>
      <c r="N152" s="102"/>
      <c r="O152" s="102"/>
      <c r="P152" s="102"/>
      <c r="Q152" s="94">
        <f t="shared" si="5"/>
        <v>218544.96999999997</v>
      </c>
      <c r="R152" s="95">
        <f t="shared" si="6"/>
        <v>543.98363316730149</v>
      </c>
    </row>
    <row r="153" spans="1:18" x14ac:dyDescent="0.35">
      <c r="A153" s="101">
        <v>18</v>
      </c>
      <c r="B153" s="102" t="s">
        <v>61</v>
      </c>
      <c r="C153" s="102" t="s">
        <v>289</v>
      </c>
      <c r="D153" s="102" t="s">
        <v>96</v>
      </c>
      <c r="E153" s="102" t="s">
        <v>3</v>
      </c>
      <c r="F153" s="102" t="s">
        <v>178</v>
      </c>
      <c r="G153" s="102" t="s">
        <v>662</v>
      </c>
      <c r="H153" s="103">
        <v>3744</v>
      </c>
      <c r="I153" s="101">
        <v>3</v>
      </c>
      <c r="J153" s="104">
        <f>หนองบัวลำภู!F66</f>
        <v>468088.26</v>
      </c>
      <c r="K153" s="105">
        <f>หนองบัวลำภู!AF66</f>
        <v>486932.10000000003</v>
      </c>
      <c r="L153" s="106">
        <f>หนองบัวลำภู!AG66</f>
        <v>1341172.78</v>
      </c>
      <c r="M153" s="106">
        <f>หนองบัวลำภู!AH66</f>
        <v>1056065.49</v>
      </c>
      <c r="N153" s="102"/>
      <c r="O153" s="102"/>
      <c r="P153" s="102"/>
      <c r="Q153" s="94">
        <f t="shared" si="5"/>
        <v>285107.29000000004</v>
      </c>
      <c r="R153" s="95">
        <f t="shared" si="6"/>
        <v>358.21922542735041</v>
      </c>
    </row>
    <row r="154" spans="1:18" s="113" customFormat="1" x14ac:dyDescent="0.35">
      <c r="A154" s="107">
        <v>4</v>
      </c>
      <c r="B154" s="108" t="s">
        <v>61</v>
      </c>
      <c r="C154" s="108"/>
      <c r="D154" s="108"/>
      <c r="E154" s="108" t="s">
        <v>75</v>
      </c>
      <c r="F154" s="108"/>
      <c r="G154" s="108" t="s">
        <v>291</v>
      </c>
      <c r="H154" s="114">
        <f>SUM(H136:H153)</f>
        <v>73090</v>
      </c>
      <c r="I154" s="107"/>
      <c r="J154" s="110">
        <f>SUM(J136:J153)</f>
        <v>7848619.1299999999</v>
      </c>
      <c r="K154" s="110">
        <f>SUM(K136:K153)</f>
        <v>8401211.0850000009</v>
      </c>
      <c r="L154" s="110">
        <f>SUM(L136:L153)</f>
        <v>35659638.82</v>
      </c>
      <c r="M154" s="110">
        <f>SUM(M136:M153)</f>
        <v>31787391.435000002</v>
      </c>
      <c r="N154" s="108">
        <v>17</v>
      </c>
      <c r="O154" s="108">
        <v>17</v>
      </c>
      <c r="P154" s="108">
        <f>N154-O154</f>
        <v>0</v>
      </c>
      <c r="Q154" s="111">
        <f t="shared" si="5"/>
        <v>3872247.3849999979</v>
      </c>
      <c r="R154" s="112">
        <f>L154/H154</f>
        <v>487.88669886441375</v>
      </c>
    </row>
    <row r="155" spans="1:18" x14ac:dyDescent="0.35">
      <c r="A155" s="101">
        <v>1</v>
      </c>
      <c r="B155" s="102" t="s">
        <v>61</v>
      </c>
      <c r="C155" s="102" t="s">
        <v>292</v>
      </c>
      <c r="D155" s="102" t="s">
        <v>103</v>
      </c>
      <c r="E155" s="102" t="s">
        <v>4</v>
      </c>
      <c r="F155" s="102" t="s">
        <v>208</v>
      </c>
      <c r="G155" s="102" t="s">
        <v>293</v>
      </c>
      <c r="H155" s="103"/>
      <c r="I155" s="101"/>
      <c r="J155" s="104"/>
      <c r="K155" s="105"/>
      <c r="L155" s="106"/>
      <c r="M155" s="106"/>
      <c r="N155" s="102"/>
      <c r="O155" s="102"/>
      <c r="P155" s="102"/>
    </row>
    <row r="156" spans="1:18" x14ac:dyDescent="0.35">
      <c r="A156" s="101">
        <v>2</v>
      </c>
      <c r="B156" s="102" t="s">
        <v>61</v>
      </c>
      <c r="C156" s="102" t="s">
        <v>292</v>
      </c>
      <c r="D156" s="102" t="s">
        <v>103</v>
      </c>
      <c r="E156" s="102" t="s">
        <v>4</v>
      </c>
      <c r="F156" s="102" t="s">
        <v>178</v>
      </c>
      <c r="G156" s="102" t="s">
        <v>663</v>
      </c>
      <c r="H156" s="103">
        <v>3395</v>
      </c>
      <c r="I156" s="101">
        <v>3</v>
      </c>
      <c r="J156" s="104">
        <f>หนองบัวลำภู!F67</f>
        <v>821137.34</v>
      </c>
      <c r="K156" s="105">
        <f>หนองบัวลำภู!AF67</f>
        <v>868012.78</v>
      </c>
      <c r="L156" s="106">
        <f>หนองบัวลำภู!AG67</f>
        <v>1250186.4099999999</v>
      </c>
      <c r="M156" s="106">
        <f>หนองบัวลำภู!AH67</f>
        <v>1167739.6199999999</v>
      </c>
      <c r="N156" s="102"/>
      <c r="O156" s="102"/>
      <c r="P156" s="102"/>
      <c r="Q156" s="94">
        <f t="shared" si="5"/>
        <v>82446.790000000037</v>
      </c>
      <c r="R156" s="95">
        <f t="shared" si="6"/>
        <v>368.24341973490425</v>
      </c>
    </row>
    <row r="157" spans="1:18" x14ac:dyDescent="0.35">
      <c r="A157" s="101">
        <v>3</v>
      </c>
      <c r="B157" s="102" t="s">
        <v>61</v>
      </c>
      <c r="C157" s="102" t="s">
        <v>292</v>
      </c>
      <c r="D157" s="102" t="s">
        <v>103</v>
      </c>
      <c r="E157" s="102" t="s">
        <v>4</v>
      </c>
      <c r="F157" s="102" t="s">
        <v>178</v>
      </c>
      <c r="G157" s="102" t="s">
        <v>664</v>
      </c>
      <c r="H157" s="103">
        <v>3310</v>
      </c>
      <c r="I157" s="101">
        <v>3</v>
      </c>
      <c r="J157" s="104">
        <f>หนองบัวลำภู!F68</f>
        <v>295043.59000000003</v>
      </c>
      <c r="K157" s="104">
        <f>หนองบัวลำภู!AF68</f>
        <v>314075.8</v>
      </c>
      <c r="L157" s="106">
        <f>หนองบัวลำภู!AG68</f>
        <v>1412870.22</v>
      </c>
      <c r="M157" s="106">
        <f>หนองบัวลำภู!AH68</f>
        <v>1227691.01</v>
      </c>
      <c r="N157" s="102"/>
      <c r="O157" s="102"/>
      <c r="P157" s="102"/>
      <c r="Q157" s="94">
        <f t="shared" si="5"/>
        <v>185179.20999999996</v>
      </c>
      <c r="R157" s="95">
        <f t="shared" si="6"/>
        <v>426.8490090634441</v>
      </c>
    </row>
    <row r="158" spans="1:18" x14ac:dyDescent="0.35">
      <c r="A158" s="101">
        <v>4</v>
      </c>
      <c r="B158" s="102" t="s">
        <v>61</v>
      </c>
      <c r="C158" s="102" t="s">
        <v>292</v>
      </c>
      <c r="D158" s="102" t="s">
        <v>103</v>
      </c>
      <c r="E158" s="102" t="s">
        <v>4</v>
      </c>
      <c r="F158" s="102" t="s">
        <v>178</v>
      </c>
      <c r="G158" s="102" t="s">
        <v>665</v>
      </c>
      <c r="H158" s="103">
        <v>9421</v>
      </c>
      <c r="I158" s="101">
        <v>5</v>
      </c>
      <c r="J158" s="104">
        <f>หนองบัวลำภู!F69</f>
        <v>693177.22</v>
      </c>
      <c r="K158" s="105">
        <f>หนองบัวลำภู!AF69</f>
        <v>747622.35</v>
      </c>
      <c r="L158" s="106">
        <f>หนองบัวลำภู!AG69</f>
        <v>2074186.42</v>
      </c>
      <c r="M158" s="106">
        <f>หนองบัวลำภู!AH69</f>
        <v>2250562.6100000003</v>
      </c>
      <c r="N158" s="102"/>
      <c r="O158" s="102"/>
      <c r="P158" s="102"/>
      <c r="Q158" s="94">
        <f t="shared" si="5"/>
        <v>-176376.19000000041</v>
      </c>
      <c r="R158" s="95">
        <f t="shared" si="6"/>
        <v>220.16626897356969</v>
      </c>
    </row>
    <row r="159" spans="1:18" x14ac:dyDescent="0.35">
      <c r="A159" s="101">
        <v>5</v>
      </c>
      <c r="B159" s="102" t="s">
        <v>61</v>
      </c>
      <c r="C159" s="102" t="s">
        <v>292</v>
      </c>
      <c r="D159" s="102" t="s">
        <v>103</v>
      </c>
      <c r="E159" s="102" t="s">
        <v>4</v>
      </c>
      <c r="F159" s="102" t="s">
        <v>178</v>
      </c>
      <c r="G159" s="102" t="s">
        <v>666</v>
      </c>
      <c r="H159" s="103">
        <v>2850</v>
      </c>
      <c r="I159" s="101">
        <v>2</v>
      </c>
      <c r="J159" s="104">
        <f>หนองบัวลำภู!F70</f>
        <v>147116</v>
      </c>
      <c r="K159" s="104">
        <f>หนองบัวลำภู!AF70</f>
        <v>211918.02</v>
      </c>
      <c r="L159" s="106">
        <f>หนองบัวลำภู!AG70</f>
        <v>1197454.2</v>
      </c>
      <c r="M159" s="106">
        <f>หนองบัวลำภู!AH70</f>
        <v>1246165.4500000002</v>
      </c>
      <c r="N159" s="102"/>
      <c r="O159" s="102"/>
      <c r="P159" s="102"/>
      <c r="Q159" s="94">
        <f t="shared" si="5"/>
        <v>-48711.250000000233</v>
      </c>
      <c r="R159" s="95">
        <f t="shared" si="6"/>
        <v>420.15936842105259</v>
      </c>
    </row>
    <row r="160" spans="1:18" x14ac:dyDescent="0.35">
      <c r="A160" s="101">
        <v>6</v>
      </c>
      <c r="B160" s="102" t="s">
        <v>61</v>
      </c>
      <c r="C160" s="102" t="s">
        <v>292</v>
      </c>
      <c r="D160" s="102" t="s">
        <v>103</v>
      </c>
      <c r="E160" s="102" t="s">
        <v>4</v>
      </c>
      <c r="F160" s="102" t="s">
        <v>178</v>
      </c>
      <c r="G160" s="102" t="s">
        <v>667</v>
      </c>
      <c r="H160" s="103">
        <v>3674</v>
      </c>
      <c r="I160" s="101">
        <v>3</v>
      </c>
      <c r="J160" s="104">
        <f>หนองบัวลำภู!F71</f>
        <v>526462.84</v>
      </c>
      <c r="K160" s="105">
        <f>หนองบัวลำภู!AF71</f>
        <v>533842.13</v>
      </c>
      <c r="L160" s="106">
        <f>หนองบัวลำภู!AG71</f>
        <v>1120950.5899999999</v>
      </c>
      <c r="M160" s="106">
        <f>หนองบัวลำภู!AH71</f>
        <v>1325878.68</v>
      </c>
      <c r="N160" s="102"/>
      <c r="O160" s="102"/>
      <c r="P160" s="102"/>
      <c r="Q160" s="94">
        <f t="shared" si="5"/>
        <v>-204928.09000000008</v>
      </c>
      <c r="R160" s="95">
        <f t="shared" si="6"/>
        <v>305.10359009254216</v>
      </c>
    </row>
    <row r="161" spans="1:18" x14ac:dyDescent="0.35">
      <c r="A161" s="101">
        <v>7</v>
      </c>
      <c r="B161" s="102" t="s">
        <v>61</v>
      </c>
      <c r="C161" s="102" t="s">
        <v>292</v>
      </c>
      <c r="D161" s="102" t="s">
        <v>103</v>
      </c>
      <c r="E161" s="102" t="s">
        <v>4</v>
      </c>
      <c r="F161" s="102" t="s">
        <v>178</v>
      </c>
      <c r="G161" s="102" t="s">
        <v>668</v>
      </c>
      <c r="H161" s="103">
        <v>3134</v>
      </c>
      <c r="I161" s="101">
        <v>3</v>
      </c>
      <c r="J161" s="104">
        <f>หนองบัวลำภู!F72</f>
        <v>265093.17</v>
      </c>
      <c r="K161" s="105">
        <f>หนองบัวลำภู!AF72</f>
        <v>322954.36</v>
      </c>
      <c r="L161" s="106">
        <f>หนองบัวลำภู!AG72</f>
        <v>1419023.95</v>
      </c>
      <c r="M161" s="106">
        <f>หนองบัวลำภู!AH72</f>
        <v>1277524.33</v>
      </c>
      <c r="N161" s="102"/>
      <c r="O161" s="102"/>
      <c r="P161" s="102"/>
      <c r="Q161" s="94">
        <f t="shared" si="5"/>
        <v>141499.61999999988</v>
      </c>
      <c r="R161" s="95">
        <f t="shared" si="6"/>
        <v>452.78364709636247</v>
      </c>
    </row>
    <row r="162" spans="1:18" x14ac:dyDescent="0.35">
      <c r="A162" s="101">
        <v>8</v>
      </c>
      <c r="B162" s="102" t="s">
        <v>61</v>
      </c>
      <c r="C162" s="102" t="s">
        <v>292</v>
      </c>
      <c r="D162" s="102" t="s">
        <v>103</v>
      </c>
      <c r="E162" s="102" t="s">
        <v>4</v>
      </c>
      <c r="F162" s="102" t="s">
        <v>178</v>
      </c>
      <c r="G162" s="102" t="s">
        <v>669</v>
      </c>
      <c r="H162" s="103">
        <v>3983</v>
      </c>
      <c r="I162" s="101">
        <v>3</v>
      </c>
      <c r="J162" s="104">
        <f>หนองบัวลำภู!F73</f>
        <v>104152.62</v>
      </c>
      <c r="K162" s="104">
        <f>หนองบัวลำภู!AF73</f>
        <v>164559</v>
      </c>
      <c r="L162" s="106">
        <f>หนองบัวลำภู!AG73</f>
        <v>1353907</v>
      </c>
      <c r="M162" s="106">
        <f>หนองบัวลำภู!AH73</f>
        <v>1354142.5399999998</v>
      </c>
      <c r="N162" s="102"/>
      <c r="O162" s="102"/>
      <c r="P162" s="102"/>
      <c r="Q162" s="94">
        <f t="shared" si="5"/>
        <v>-235.53999999980442</v>
      </c>
      <c r="R162" s="95">
        <f t="shared" si="6"/>
        <v>339.92141601807685</v>
      </c>
    </row>
    <row r="163" spans="1:18" x14ac:dyDescent="0.35">
      <c r="A163" s="101">
        <v>9</v>
      </c>
      <c r="B163" s="102" t="s">
        <v>61</v>
      </c>
      <c r="C163" s="102" t="s">
        <v>292</v>
      </c>
      <c r="D163" s="102" t="s">
        <v>103</v>
      </c>
      <c r="E163" s="102" t="s">
        <v>4</v>
      </c>
      <c r="F163" s="102" t="s">
        <v>178</v>
      </c>
      <c r="G163" s="102" t="s">
        <v>670</v>
      </c>
      <c r="H163" s="103">
        <v>4514</v>
      </c>
      <c r="I163" s="101">
        <v>4</v>
      </c>
      <c r="J163" s="104">
        <f>หนองบัวลำภู!F74</f>
        <v>395834.96</v>
      </c>
      <c r="K163" s="104">
        <f>หนองบัวลำภู!AF74</f>
        <v>476641.24000000005</v>
      </c>
      <c r="L163" s="106">
        <f>หนองบัวลำภู!AG74</f>
        <v>1234958.1400000001</v>
      </c>
      <c r="M163" s="106">
        <f>หนองบัวลำภู!AH74</f>
        <v>1080817.0900000001</v>
      </c>
      <c r="N163" s="102"/>
      <c r="O163" s="102"/>
      <c r="P163" s="102"/>
      <c r="Q163" s="94">
        <f t="shared" si="5"/>
        <v>154141.05000000005</v>
      </c>
      <c r="R163" s="95">
        <f t="shared" si="6"/>
        <v>273.58399202481172</v>
      </c>
    </row>
    <row r="164" spans="1:18" x14ac:dyDescent="0.35">
      <c r="A164" s="101">
        <v>10</v>
      </c>
      <c r="B164" s="102" t="s">
        <v>61</v>
      </c>
      <c r="C164" s="102" t="s">
        <v>292</v>
      </c>
      <c r="D164" s="102" t="s">
        <v>103</v>
      </c>
      <c r="E164" s="102" t="s">
        <v>4</v>
      </c>
      <c r="F164" s="102" t="s">
        <v>178</v>
      </c>
      <c r="G164" s="102" t="s">
        <v>671</v>
      </c>
      <c r="H164" s="103">
        <v>2730</v>
      </c>
      <c r="I164" s="101">
        <v>2</v>
      </c>
      <c r="J164" s="104">
        <f>หนองบัวลำภู!F75</f>
        <v>118143.71</v>
      </c>
      <c r="K164" s="104">
        <f>หนองบัวลำภู!AF75</f>
        <v>84487.020000000019</v>
      </c>
      <c r="L164" s="106">
        <f>หนองบัวลำภู!AG75</f>
        <v>1129430.08</v>
      </c>
      <c r="M164" s="106">
        <f>หนองบัวลำภู!AH75</f>
        <v>1031808.53</v>
      </c>
      <c r="N164" s="102"/>
      <c r="O164" s="102"/>
      <c r="P164" s="102"/>
      <c r="Q164" s="94">
        <f t="shared" si="5"/>
        <v>97621.550000000047</v>
      </c>
      <c r="R164" s="95">
        <f t="shared" si="6"/>
        <v>413.71065201465206</v>
      </c>
    </row>
    <row r="165" spans="1:18" x14ac:dyDescent="0.35">
      <c r="A165" s="101">
        <v>11</v>
      </c>
      <c r="B165" s="102" t="s">
        <v>61</v>
      </c>
      <c r="C165" s="102" t="s">
        <v>292</v>
      </c>
      <c r="D165" s="102" t="s">
        <v>103</v>
      </c>
      <c r="E165" s="102" t="s">
        <v>4</v>
      </c>
      <c r="F165" s="102" t="s">
        <v>178</v>
      </c>
      <c r="G165" s="102" t="s">
        <v>672</v>
      </c>
      <c r="H165" s="103">
        <v>2300</v>
      </c>
      <c r="I165" s="101">
        <v>2</v>
      </c>
      <c r="J165" s="104">
        <f>หนองบัวลำภู!F76</f>
        <v>44697.599999999999</v>
      </c>
      <c r="K165" s="105">
        <f>หนองบัวลำภู!AF76</f>
        <v>107402.68</v>
      </c>
      <c r="L165" s="106">
        <f>หนองบัวลำภู!AG76</f>
        <v>744798.9</v>
      </c>
      <c r="M165" s="106">
        <f>หนองบัวลำภู!AH76</f>
        <v>701661.18</v>
      </c>
      <c r="N165" s="102"/>
      <c r="O165" s="102"/>
      <c r="P165" s="102"/>
      <c r="Q165" s="94">
        <f t="shared" si="5"/>
        <v>43137.719999999972</v>
      </c>
      <c r="R165" s="95">
        <f t="shared" si="6"/>
        <v>323.82560869565219</v>
      </c>
    </row>
    <row r="166" spans="1:18" x14ac:dyDescent="0.35">
      <c r="A166" s="101">
        <v>12</v>
      </c>
      <c r="B166" s="102" t="s">
        <v>61</v>
      </c>
      <c r="C166" s="102" t="s">
        <v>292</v>
      </c>
      <c r="D166" s="102" t="s">
        <v>103</v>
      </c>
      <c r="E166" s="102" t="s">
        <v>4</v>
      </c>
      <c r="F166" s="102" t="s">
        <v>178</v>
      </c>
      <c r="G166" s="102" t="s">
        <v>673</v>
      </c>
      <c r="H166" s="103">
        <v>4344</v>
      </c>
      <c r="I166" s="101">
        <v>3</v>
      </c>
      <c r="J166" s="104">
        <f>หนองบัวลำภู!F77</f>
        <v>591293.09</v>
      </c>
      <c r="K166" s="105">
        <f>หนองบัวลำภู!AF77</f>
        <v>651231.01</v>
      </c>
      <c r="L166" s="106">
        <f>หนองบัวลำภู!AG77</f>
        <v>1543079.53</v>
      </c>
      <c r="M166" s="106">
        <f>หนองบัวลำภู!AH77</f>
        <v>1342021.46</v>
      </c>
      <c r="N166" s="102"/>
      <c r="O166" s="102"/>
      <c r="P166" s="102"/>
      <c r="Q166" s="94">
        <f t="shared" si="5"/>
        <v>201058.07000000007</v>
      </c>
      <c r="R166" s="95">
        <f t="shared" si="6"/>
        <v>355.22088627992633</v>
      </c>
    </row>
    <row r="167" spans="1:18" x14ac:dyDescent="0.35">
      <c r="A167" s="101">
        <v>13</v>
      </c>
      <c r="B167" s="102" t="s">
        <v>61</v>
      </c>
      <c r="C167" s="102" t="s">
        <v>292</v>
      </c>
      <c r="D167" s="102" t="s">
        <v>103</v>
      </c>
      <c r="E167" s="102" t="s">
        <v>4</v>
      </c>
      <c r="F167" s="102" t="s">
        <v>178</v>
      </c>
      <c r="G167" s="102" t="s">
        <v>674</v>
      </c>
      <c r="H167" s="103">
        <v>1502</v>
      </c>
      <c r="I167" s="101">
        <v>1</v>
      </c>
      <c r="J167" s="104">
        <f>หนองบัวลำภู!F78</f>
        <v>126751.64</v>
      </c>
      <c r="K167" s="104">
        <f>หนองบัวลำภู!AF78</f>
        <v>160736.95999999999</v>
      </c>
      <c r="L167" s="106">
        <f>หนองบัวลำภู!AG78</f>
        <v>899977.12</v>
      </c>
      <c r="M167" s="106">
        <f>หนองบัวลำภู!AH78</f>
        <v>894519.80999999994</v>
      </c>
      <c r="N167" s="102"/>
      <c r="O167" s="102"/>
      <c r="P167" s="102"/>
      <c r="Q167" s="94">
        <f t="shared" si="5"/>
        <v>5457.3100000000559</v>
      </c>
      <c r="R167" s="95">
        <f t="shared" si="6"/>
        <v>599.18583222370171</v>
      </c>
    </row>
    <row r="168" spans="1:18" x14ac:dyDescent="0.35">
      <c r="A168" s="101">
        <v>14</v>
      </c>
      <c r="B168" s="102" t="s">
        <v>61</v>
      </c>
      <c r="C168" s="102" t="s">
        <v>292</v>
      </c>
      <c r="D168" s="102" t="s">
        <v>103</v>
      </c>
      <c r="E168" s="102" t="s">
        <v>4</v>
      </c>
      <c r="F168" s="102" t="s">
        <v>178</v>
      </c>
      <c r="G168" s="102" t="s">
        <v>675</v>
      </c>
      <c r="H168" s="103">
        <v>2803</v>
      </c>
      <c r="I168" s="101">
        <v>2</v>
      </c>
      <c r="J168" s="104">
        <f>หนองบัวลำภู!F79</f>
        <v>290343.52</v>
      </c>
      <c r="K168" s="105">
        <f>หนองบัวลำภู!AF79</f>
        <v>346155.63</v>
      </c>
      <c r="L168" s="106">
        <f>หนองบัวลำภู!AG79</f>
        <v>1314685.57</v>
      </c>
      <c r="M168" s="106">
        <f>หนองบัวลำภู!AH79</f>
        <v>1327795.8999999999</v>
      </c>
      <c r="N168" s="102"/>
      <c r="O168" s="102"/>
      <c r="P168" s="102"/>
      <c r="Q168" s="94">
        <f t="shared" si="5"/>
        <v>-13110.329999999842</v>
      </c>
      <c r="R168" s="95">
        <f t="shared" si="6"/>
        <v>469.02803068141282</v>
      </c>
    </row>
    <row r="169" spans="1:18" s="113" customFormat="1" x14ac:dyDescent="0.35">
      <c r="A169" s="107">
        <v>5</v>
      </c>
      <c r="B169" s="108" t="s">
        <v>61</v>
      </c>
      <c r="C169" s="108"/>
      <c r="D169" s="108"/>
      <c r="E169" s="108" t="s">
        <v>75</v>
      </c>
      <c r="F169" s="108"/>
      <c r="G169" s="108" t="s">
        <v>294</v>
      </c>
      <c r="H169" s="114">
        <f>SUM(H155:H168)</f>
        <v>47960</v>
      </c>
      <c r="I169" s="107"/>
      <c r="J169" s="110">
        <f>SUM(J155:J168)</f>
        <v>4419247.3</v>
      </c>
      <c r="K169" s="110">
        <f>SUM(K155:K168)</f>
        <v>4989638.9800000004</v>
      </c>
      <c r="L169" s="110">
        <f>SUM(L155:L168)</f>
        <v>16695508.129999999</v>
      </c>
      <c r="M169" s="110">
        <f>SUM(M155:M168)</f>
        <v>16228328.209999997</v>
      </c>
      <c r="N169" s="108">
        <v>13</v>
      </c>
      <c r="O169" s="108">
        <v>13</v>
      </c>
      <c r="P169" s="108">
        <f>N169-O169</f>
        <v>0</v>
      </c>
      <c r="Q169" s="111">
        <f t="shared" si="5"/>
        <v>467179.92000000179</v>
      </c>
      <c r="R169" s="112">
        <f>L169/H169</f>
        <v>348.11318035863218</v>
      </c>
    </row>
    <row r="170" spans="1:18" x14ac:dyDescent="0.35">
      <c r="A170" s="101">
        <v>1</v>
      </c>
      <c r="B170" s="102" t="s">
        <v>61</v>
      </c>
      <c r="C170" s="102" t="s">
        <v>295</v>
      </c>
      <c r="D170" s="102" t="s">
        <v>110</v>
      </c>
      <c r="E170" s="102" t="s">
        <v>5</v>
      </c>
      <c r="F170" s="102" t="s">
        <v>208</v>
      </c>
      <c r="G170" s="102" t="s">
        <v>296</v>
      </c>
      <c r="H170" s="103"/>
      <c r="I170" s="101"/>
      <c r="J170" s="104"/>
      <c r="K170" s="105"/>
      <c r="L170" s="106"/>
      <c r="M170" s="106"/>
      <c r="N170" s="102"/>
      <c r="O170" s="102"/>
      <c r="P170" s="102"/>
    </row>
    <row r="171" spans="1:18" x14ac:dyDescent="0.35">
      <c r="A171" s="101">
        <v>2</v>
      </c>
      <c r="B171" s="102" t="s">
        <v>61</v>
      </c>
      <c r="C171" s="102" t="s">
        <v>295</v>
      </c>
      <c r="D171" s="102" t="s">
        <v>110</v>
      </c>
      <c r="E171" s="102" t="s">
        <v>5</v>
      </c>
      <c r="F171" s="102" t="s">
        <v>178</v>
      </c>
      <c r="G171" s="102" t="s">
        <v>676</v>
      </c>
      <c r="H171" s="103">
        <v>4273</v>
      </c>
      <c r="I171" s="101">
        <v>3</v>
      </c>
      <c r="J171" s="104">
        <f>หนองบัวลำภู!F80</f>
        <v>422493.23</v>
      </c>
      <c r="K171" s="105">
        <f>หนองบัวลำภู!AF80</f>
        <v>462673.70999999996</v>
      </c>
      <c r="L171" s="106">
        <f>หนองบัวลำภู!AG80</f>
        <v>1368911.81</v>
      </c>
      <c r="M171" s="106">
        <f>หนองบัวลำภู!AH80</f>
        <v>1094604.76</v>
      </c>
      <c r="N171" s="102"/>
      <c r="O171" s="102"/>
      <c r="P171" s="102"/>
      <c r="Q171" s="94">
        <f t="shared" si="5"/>
        <v>274307.05000000005</v>
      </c>
      <c r="R171" s="95">
        <f t="shared" si="6"/>
        <v>320.36316639363446</v>
      </c>
    </row>
    <row r="172" spans="1:18" x14ac:dyDescent="0.35">
      <c r="A172" s="101">
        <v>3</v>
      </c>
      <c r="B172" s="102" t="s">
        <v>61</v>
      </c>
      <c r="C172" s="102" t="s">
        <v>295</v>
      </c>
      <c r="D172" s="102" t="s">
        <v>110</v>
      </c>
      <c r="E172" s="102" t="s">
        <v>5</v>
      </c>
      <c r="F172" s="102" t="s">
        <v>178</v>
      </c>
      <c r="G172" s="102" t="s">
        <v>677</v>
      </c>
      <c r="H172" s="103">
        <v>1852</v>
      </c>
      <c r="I172" s="101">
        <v>2</v>
      </c>
      <c r="J172" s="104">
        <f>หนองบัวลำภู!F81</f>
        <v>304856.68</v>
      </c>
      <c r="K172" s="105">
        <f>หนองบัวลำภู!AF81</f>
        <v>351298.27999999997</v>
      </c>
      <c r="L172" s="106">
        <f>หนองบัวลำภู!AG81</f>
        <v>1114046.75</v>
      </c>
      <c r="M172" s="106">
        <f>หนองบัวลำภู!AH81</f>
        <v>873166.89999999991</v>
      </c>
      <c r="N172" s="102"/>
      <c r="O172" s="102"/>
      <c r="P172" s="102"/>
      <c r="Q172" s="94">
        <f t="shared" si="5"/>
        <v>240879.85000000009</v>
      </c>
      <c r="R172" s="95">
        <f t="shared" si="6"/>
        <v>601.53712203023758</v>
      </c>
    </row>
    <row r="173" spans="1:18" x14ac:dyDescent="0.35">
      <c r="A173" s="101">
        <v>4</v>
      </c>
      <c r="B173" s="102" t="s">
        <v>61</v>
      </c>
      <c r="C173" s="102" t="s">
        <v>295</v>
      </c>
      <c r="D173" s="102" t="s">
        <v>110</v>
      </c>
      <c r="E173" s="102" t="s">
        <v>5</v>
      </c>
      <c r="F173" s="102" t="s">
        <v>178</v>
      </c>
      <c r="G173" s="102" t="s">
        <v>678</v>
      </c>
      <c r="H173" s="103">
        <v>4269</v>
      </c>
      <c r="I173" s="101">
        <v>3</v>
      </c>
      <c r="J173" s="104">
        <f>หนองบัวลำภู!F82</f>
        <v>415818.25</v>
      </c>
      <c r="K173" s="105">
        <f>หนองบัวลำภู!AF82</f>
        <v>332072.84999999998</v>
      </c>
      <c r="L173" s="106">
        <f>หนองบัวลำภู!AG82</f>
        <v>1726953.28</v>
      </c>
      <c r="M173" s="106">
        <f>หนองบัวลำภู!AH82</f>
        <v>1483806.23</v>
      </c>
      <c r="N173" s="102"/>
      <c r="O173" s="102"/>
      <c r="P173" s="102"/>
      <c r="Q173" s="94">
        <f t="shared" si="5"/>
        <v>243147.05000000005</v>
      </c>
      <c r="R173" s="95">
        <f t="shared" si="6"/>
        <v>404.5334457718435</v>
      </c>
    </row>
    <row r="174" spans="1:18" x14ac:dyDescent="0.35">
      <c r="A174" s="101">
        <v>5</v>
      </c>
      <c r="B174" s="102" t="s">
        <v>61</v>
      </c>
      <c r="C174" s="102" t="s">
        <v>295</v>
      </c>
      <c r="D174" s="102" t="s">
        <v>110</v>
      </c>
      <c r="E174" s="102" t="s">
        <v>5</v>
      </c>
      <c r="F174" s="102" t="s">
        <v>178</v>
      </c>
      <c r="G174" s="102" t="s">
        <v>679</v>
      </c>
      <c r="H174" s="103">
        <v>4484</v>
      </c>
      <c r="I174" s="101">
        <v>3</v>
      </c>
      <c r="J174" s="104">
        <f>หนองบัวลำภู!F83</f>
        <v>522673.99</v>
      </c>
      <c r="K174" s="105">
        <f>หนองบัวลำภู!AF83</f>
        <v>565608.28999999992</v>
      </c>
      <c r="L174" s="106">
        <f>หนองบัวลำภู!AG83</f>
        <v>1375115.76</v>
      </c>
      <c r="M174" s="106">
        <f>หนองบัวลำภู!AH83</f>
        <v>1505859.97</v>
      </c>
      <c r="N174" s="102"/>
      <c r="O174" s="102"/>
      <c r="P174" s="102"/>
      <c r="Q174" s="94">
        <f t="shared" si="5"/>
        <v>-130744.20999999996</v>
      </c>
      <c r="R174" s="95">
        <f t="shared" si="6"/>
        <v>306.67166815343444</v>
      </c>
    </row>
    <row r="175" spans="1:18" x14ac:dyDescent="0.35">
      <c r="A175" s="101">
        <v>6</v>
      </c>
      <c r="B175" s="102" t="s">
        <v>61</v>
      </c>
      <c r="C175" s="102" t="s">
        <v>295</v>
      </c>
      <c r="D175" s="102" t="s">
        <v>110</v>
      </c>
      <c r="E175" s="102" t="s">
        <v>5</v>
      </c>
      <c r="F175" s="102" t="s">
        <v>178</v>
      </c>
      <c r="G175" s="102" t="s">
        <v>680</v>
      </c>
      <c r="H175" s="103">
        <v>2010</v>
      </c>
      <c r="I175" s="101">
        <v>2</v>
      </c>
      <c r="J175" s="104">
        <f>หนองบัวลำภู!F84</f>
        <v>155508.95000000001</v>
      </c>
      <c r="K175" s="105">
        <f>หนองบัวลำภู!AF84</f>
        <v>141896.4</v>
      </c>
      <c r="L175" s="106">
        <f>หนองบัวลำภู!AG84</f>
        <v>1129406.8199999998</v>
      </c>
      <c r="M175" s="106">
        <f>หนองบัวลำภู!AH84</f>
        <v>1107146.8999999999</v>
      </c>
      <c r="N175" s="102"/>
      <c r="O175" s="102"/>
      <c r="P175" s="102"/>
      <c r="Q175" s="94">
        <f t="shared" si="5"/>
        <v>22259.919999999925</v>
      </c>
      <c r="R175" s="95">
        <f t="shared" si="6"/>
        <v>561.89394029850735</v>
      </c>
    </row>
    <row r="176" spans="1:18" x14ac:dyDescent="0.35">
      <c r="A176" s="101">
        <v>7</v>
      </c>
      <c r="B176" s="102" t="s">
        <v>61</v>
      </c>
      <c r="C176" s="102" t="s">
        <v>295</v>
      </c>
      <c r="D176" s="102" t="s">
        <v>110</v>
      </c>
      <c r="E176" s="102" t="s">
        <v>5</v>
      </c>
      <c r="F176" s="102" t="s">
        <v>178</v>
      </c>
      <c r="G176" s="102" t="s">
        <v>681</v>
      </c>
      <c r="H176" s="103">
        <v>5203</v>
      </c>
      <c r="I176" s="101">
        <v>4</v>
      </c>
      <c r="J176" s="104">
        <f>หนองบัวลำภู!F85</f>
        <v>493520.29</v>
      </c>
      <c r="K176" s="105">
        <f>หนองบัวลำภู!AF85</f>
        <v>534529.40999999992</v>
      </c>
      <c r="L176" s="106">
        <f>หนองบัวลำภู!AG85</f>
        <v>1479161.27</v>
      </c>
      <c r="M176" s="106">
        <f>หนองบัวลำภู!AH85</f>
        <v>1417112.67</v>
      </c>
      <c r="N176" s="102"/>
      <c r="O176" s="102"/>
      <c r="P176" s="102"/>
      <c r="Q176" s="94">
        <f t="shared" si="5"/>
        <v>62048.600000000093</v>
      </c>
      <c r="R176" s="95">
        <f t="shared" si="6"/>
        <v>284.29007687872382</v>
      </c>
    </row>
    <row r="177" spans="1:18" x14ac:dyDescent="0.35">
      <c r="A177" s="101">
        <v>8</v>
      </c>
      <c r="B177" s="102" t="s">
        <v>61</v>
      </c>
      <c r="C177" s="102" t="s">
        <v>295</v>
      </c>
      <c r="D177" s="102" t="s">
        <v>110</v>
      </c>
      <c r="E177" s="102" t="s">
        <v>5</v>
      </c>
      <c r="F177" s="102" t="s">
        <v>178</v>
      </c>
      <c r="G177" s="102" t="s">
        <v>682</v>
      </c>
      <c r="H177" s="103">
        <v>3490</v>
      </c>
      <c r="I177" s="101">
        <v>3</v>
      </c>
      <c r="J177" s="104">
        <f>หนองบัวลำภู!F86</f>
        <v>431253.44</v>
      </c>
      <c r="K177" s="105">
        <f>หนองบัวลำภู!AF86</f>
        <v>448473.32999999996</v>
      </c>
      <c r="L177" s="106">
        <f>หนองบัวลำภู!AG86</f>
        <v>1163880.27</v>
      </c>
      <c r="M177" s="106">
        <f>หนองบัวลำภู!AH86</f>
        <v>1241358.96</v>
      </c>
      <c r="N177" s="102"/>
      <c r="O177" s="102"/>
      <c r="P177" s="102"/>
      <c r="Q177" s="94">
        <f t="shared" si="5"/>
        <v>-77478.689999999944</v>
      </c>
      <c r="R177" s="95">
        <f t="shared" si="6"/>
        <v>333.49004871060174</v>
      </c>
    </row>
    <row r="178" spans="1:18" s="113" customFormat="1" x14ac:dyDescent="0.35">
      <c r="A178" s="107">
        <v>6</v>
      </c>
      <c r="B178" s="108" t="s">
        <v>61</v>
      </c>
      <c r="C178" s="108"/>
      <c r="D178" s="108"/>
      <c r="E178" s="108" t="s">
        <v>75</v>
      </c>
      <c r="F178" s="108"/>
      <c r="G178" s="108" t="s">
        <v>297</v>
      </c>
      <c r="H178" s="114">
        <f>SUM(H170:H177)</f>
        <v>25581</v>
      </c>
      <c r="I178" s="107"/>
      <c r="J178" s="110">
        <f>SUM(J170:J177)</f>
        <v>2746124.8299999996</v>
      </c>
      <c r="K178" s="110">
        <f>SUM(K170:K177)</f>
        <v>2836552.2699999996</v>
      </c>
      <c r="L178" s="110">
        <f>SUM(L170:L177)</f>
        <v>9357475.959999999</v>
      </c>
      <c r="M178" s="110">
        <f>SUM(M170:M177)</f>
        <v>8723056.3900000006</v>
      </c>
      <c r="N178" s="108">
        <v>7</v>
      </c>
      <c r="O178" s="108">
        <v>7</v>
      </c>
      <c r="P178" s="108">
        <v>0</v>
      </c>
      <c r="Q178" s="111">
        <f t="shared" si="5"/>
        <v>634419.56999999844</v>
      </c>
      <c r="R178" s="112">
        <f t="shared" si="6"/>
        <v>365.79789531292755</v>
      </c>
    </row>
    <row r="179" spans="1:18" s="113" customFormat="1" ht="21.75" thickBot="1" x14ac:dyDescent="0.4">
      <c r="A179" s="122"/>
      <c r="B179" s="123" t="s">
        <v>61</v>
      </c>
      <c r="C179" s="123" t="s">
        <v>61</v>
      </c>
      <c r="D179" s="123" t="s">
        <v>61</v>
      </c>
      <c r="E179" s="123" t="s">
        <v>61</v>
      </c>
      <c r="F179" s="123"/>
      <c r="G179" s="123" t="s">
        <v>298</v>
      </c>
      <c r="H179" s="124">
        <f>H105+H119+H135+H154+H169+H178</f>
        <v>331181</v>
      </c>
      <c r="I179" s="122"/>
      <c r="J179" s="125">
        <f t="shared" ref="J179:N179" si="7">J105+J119+J135+J154+J169+J178</f>
        <v>34772760.57</v>
      </c>
      <c r="K179" s="126">
        <f t="shared" si="7"/>
        <v>38190235.685000002</v>
      </c>
      <c r="L179" s="125">
        <f t="shared" si="7"/>
        <v>127939782.49999999</v>
      </c>
      <c r="M179" s="125">
        <f t="shared" si="7"/>
        <v>121485492.535</v>
      </c>
      <c r="N179" s="123">
        <f t="shared" si="7"/>
        <v>83</v>
      </c>
      <c r="O179" s="123">
        <f>O105+O119+O135+O154+O169+O178</f>
        <v>83</v>
      </c>
      <c r="P179" s="123">
        <f>N179-O179</f>
        <v>0</v>
      </c>
      <c r="Q179" s="111">
        <f t="shared" si="5"/>
        <v>6454289.9649999887</v>
      </c>
      <c r="R179" s="112">
        <f t="shared" si="6"/>
        <v>386.31377554871801</v>
      </c>
    </row>
    <row r="180" spans="1:18" s="113" customFormat="1" ht="22.5" thickTop="1" thickBot="1" x14ac:dyDescent="0.4">
      <c r="A180" s="127"/>
      <c r="B180" s="128"/>
      <c r="C180" s="128"/>
      <c r="D180" s="128"/>
      <c r="E180" s="334" t="s">
        <v>299</v>
      </c>
      <c r="F180" s="335"/>
      <c r="G180" s="336"/>
      <c r="H180" s="129"/>
      <c r="I180" s="127"/>
      <c r="J180" s="130">
        <f>J179/O179</f>
        <v>418948.92253012047</v>
      </c>
      <c r="K180" s="131">
        <f>K179/O179</f>
        <v>460123.32150602411</v>
      </c>
      <c r="L180" s="130">
        <f>L179/O179</f>
        <v>1541443.1626506022</v>
      </c>
      <c r="M180" s="130">
        <f>M179/O179</f>
        <v>1463680.6329518072</v>
      </c>
      <c r="N180" s="128"/>
      <c r="O180" s="128"/>
      <c r="P180" s="128"/>
      <c r="Q180" s="94">
        <f t="shared" si="5"/>
        <v>77762.52969879494</v>
      </c>
      <c r="R180" s="95"/>
    </row>
    <row r="181" spans="1:18" s="113" customFormat="1" ht="21.75" thickTop="1" x14ac:dyDescent="0.35">
      <c r="A181" s="138">
        <v>1</v>
      </c>
      <c r="B181" s="139" t="s">
        <v>62</v>
      </c>
      <c r="C181" s="139" t="s">
        <v>300</v>
      </c>
      <c r="D181" s="139" t="s">
        <v>301</v>
      </c>
      <c r="E181" s="139" t="s">
        <v>41</v>
      </c>
      <c r="F181" s="139" t="s">
        <v>302</v>
      </c>
      <c r="G181" s="139" t="s">
        <v>41</v>
      </c>
      <c r="H181" s="140"/>
      <c r="I181" s="138"/>
      <c r="J181" s="141"/>
      <c r="K181" s="142"/>
      <c r="L181" s="143"/>
      <c r="M181" s="143"/>
      <c r="N181" s="144"/>
      <c r="O181" s="144"/>
      <c r="P181" s="144"/>
      <c r="Q181" s="111"/>
      <c r="R181" s="112"/>
    </row>
    <row r="182" spans="1:18" x14ac:dyDescent="0.35">
      <c r="A182" s="101">
        <v>2</v>
      </c>
      <c r="B182" s="102" t="s">
        <v>62</v>
      </c>
      <c r="C182" s="102" t="s">
        <v>300</v>
      </c>
      <c r="D182" s="102" t="s">
        <v>301</v>
      </c>
      <c r="E182" s="102" t="s">
        <v>41</v>
      </c>
      <c r="F182" s="102" t="s">
        <v>178</v>
      </c>
      <c r="G182" s="102" t="s">
        <v>811</v>
      </c>
      <c r="H182" s="103">
        <v>7213</v>
      </c>
      <c r="I182" s="101">
        <v>5</v>
      </c>
      <c r="J182" s="104">
        <f>อุดรธานี!F10</f>
        <v>800267.83</v>
      </c>
      <c r="K182" s="105">
        <f>อุดรธานี!AM10</f>
        <v>1105376.0299999998</v>
      </c>
      <c r="L182" s="106">
        <f>อุดรธานี!AN10</f>
        <v>2580898.52</v>
      </c>
      <c r="M182" s="106">
        <f>อุดรธานี!AO10</f>
        <v>2687165.7800000003</v>
      </c>
      <c r="N182" s="102"/>
      <c r="O182" s="102"/>
      <c r="P182" s="102"/>
      <c r="Q182" s="94">
        <f t="shared" si="5"/>
        <v>-106267.26000000024</v>
      </c>
      <c r="R182" s="95">
        <f t="shared" si="6"/>
        <v>357.81207819215308</v>
      </c>
    </row>
    <row r="183" spans="1:18" x14ac:dyDescent="0.35">
      <c r="A183" s="101">
        <v>3</v>
      </c>
      <c r="B183" s="102" t="s">
        <v>62</v>
      </c>
      <c r="C183" s="102" t="s">
        <v>300</v>
      </c>
      <c r="D183" s="102" t="s">
        <v>301</v>
      </c>
      <c r="E183" s="102" t="s">
        <v>41</v>
      </c>
      <c r="F183" s="102" t="s">
        <v>178</v>
      </c>
      <c r="G183" s="102" t="s">
        <v>812</v>
      </c>
      <c r="H183" s="103">
        <v>7809</v>
      </c>
      <c r="I183" s="101">
        <v>5</v>
      </c>
      <c r="J183" s="104">
        <f>อุดรธานี!F11</f>
        <v>560946.43000000005</v>
      </c>
      <c r="K183" s="105">
        <f>อุดรธานี!AM11</f>
        <v>1218016.6200000001</v>
      </c>
      <c r="L183" s="106">
        <f>อุดรธานี!AN11</f>
        <v>1996898.55</v>
      </c>
      <c r="M183" s="106">
        <f>อุดรธานี!AO11</f>
        <v>2404804.79</v>
      </c>
      <c r="N183" s="102"/>
      <c r="O183" s="102"/>
      <c r="P183" s="102"/>
      <c r="Q183" s="94">
        <f t="shared" si="5"/>
        <v>-407906.24</v>
      </c>
      <c r="R183" s="95">
        <f t="shared" si="6"/>
        <v>255.71757587399156</v>
      </c>
    </row>
    <row r="184" spans="1:18" x14ac:dyDescent="0.35">
      <c r="A184" s="101">
        <v>4</v>
      </c>
      <c r="B184" s="102" t="s">
        <v>62</v>
      </c>
      <c r="C184" s="102" t="s">
        <v>300</v>
      </c>
      <c r="D184" s="102" t="s">
        <v>301</v>
      </c>
      <c r="E184" s="102" t="s">
        <v>41</v>
      </c>
      <c r="F184" s="102" t="s">
        <v>178</v>
      </c>
      <c r="G184" s="102" t="s">
        <v>813</v>
      </c>
      <c r="H184" s="103">
        <v>11200</v>
      </c>
      <c r="I184" s="101">
        <v>5</v>
      </c>
      <c r="J184" s="104">
        <f>อุดรธานี!F12</f>
        <v>3005541.34</v>
      </c>
      <c r="K184" s="105">
        <f>อุดรธานี!AM12</f>
        <v>3769346.67</v>
      </c>
      <c r="L184" s="106">
        <f>อุดรธานี!AN12</f>
        <v>2827627.88</v>
      </c>
      <c r="M184" s="106">
        <f>อุดรธานี!AO12</f>
        <v>2363725.6300000004</v>
      </c>
      <c r="N184" s="102"/>
      <c r="O184" s="102"/>
      <c r="P184" s="102"/>
      <c r="Q184" s="94">
        <f t="shared" si="5"/>
        <v>463902.24999999953</v>
      </c>
      <c r="R184" s="95">
        <f t="shared" si="6"/>
        <v>252.46677499999998</v>
      </c>
    </row>
    <row r="185" spans="1:18" x14ac:dyDescent="0.35">
      <c r="A185" s="101">
        <v>5</v>
      </c>
      <c r="B185" s="102" t="s">
        <v>62</v>
      </c>
      <c r="C185" s="102" t="s">
        <v>300</v>
      </c>
      <c r="D185" s="102" t="s">
        <v>301</v>
      </c>
      <c r="E185" s="102" t="s">
        <v>41</v>
      </c>
      <c r="F185" s="102" t="s">
        <v>178</v>
      </c>
      <c r="G185" s="102" t="s">
        <v>814</v>
      </c>
      <c r="H185" s="103">
        <v>5373</v>
      </c>
      <c r="I185" s="101">
        <v>4</v>
      </c>
      <c r="J185" s="104">
        <f>อุดรธานี!F13</f>
        <v>1330219.6599999999</v>
      </c>
      <c r="K185" s="105">
        <f>อุดรธานี!AM13</f>
        <v>1506392.69</v>
      </c>
      <c r="L185" s="106">
        <f>อุดรธานี!AN13</f>
        <v>1948807.96</v>
      </c>
      <c r="M185" s="106">
        <f>อุดรธานี!AO13</f>
        <v>2010085.66</v>
      </c>
      <c r="N185" s="102"/>
      <c r="O185" s="102"/>
      <c r="P185" s="102"/>
      <c r="Q185" s="94">
        <f t="shared" si="5"/>
        <v>-61277.699999999953</v>
      </c>
      <c r="R185" s="95">
        <f t="shared" si="6"/>
        <v>362.70388237483712</v>
      </c>
    </row>
    <row r="186" spans="1:18" x14ac:dyDescent="0.35">
      <c r="A186" s="101">
        <v>6</v>
      </c>
      <c r="B186" s="102" t="s">
        <v>62</v>
      </c>
      <c r="C186" s="102" t="s">
        <v>300</v>
      </c>
      <c r="D186" s="102" t="s">
        <v>301</v>
      </c>
      <c r="E186" s="102" t="s">
        <v>41</v>
      </c>
      <c r="F186" s="102" t="s">
        <v>178</v>
      </c>
      <c r="G186" s="102" t="s">
        <v>815</v>
      </c>
      <c r="H186" s="103">
        <v>4595</v>
      </c>
      <c r="I186" s="101">
        <v>4</v>
      </c>
      <c r="J186" s="104">
        <f>อุดรธานี!F14</f>
        <v>446643.72</v>
      </c>
      <c r="K186" s="105">
        <f>อุดรธานี!AM14</f>
        <v>643294.23999999987</v>
      </c>
      <c r="L186" s="106">
        <f>อุดรธานี!AN14</f>
        <v>1469962.8599999999</v>
      </c>
      <c r="M186" s="106">
        <f>อุดรธานี!AO14</f>
        <v>1743789.83</v>
      </c>
      <c r="N186" s="102"/>
      <c r="O186" s="102"/>
      <c r="P186" s="102"/>
      <c r="Q186" s="94">
        <f t="shared" si="5"/>
        <v>-273826.9700000002</v>
      </c>
      <c r="R186" s="95">
        <f t="shared" si="6"/>
        <v>319.90486615886829</v>
      </c>
    </row>
    <row r="187" spans="1:18" x14ac:dyDescent="0.35">
      <c r="A187" s="101">
        <v>7</v>
      </c>
      <c r="B187" s="102" t="s">
        <v>62</v>
      </c>
      <c r="C187" s="102" t="s">
        <v>300</v>
      </c>
      <c r="D187" s="102" t="s">
        <v>301</v>
      </c>
      <c r="E187" s="102" t="s">
        <v>41</v>
      </c>
      <c r="F187" s="102" t="s">
        <v>178</v>
      </c>
      <c r="G187" s="102" t="s">
        <v>816</v>
      </c>
      <c r="H187" s="103">
        <v>8160</v>
      </c>
      <c r="I187" s="101">
        <v>5</v>
      </c>
      <c r="J187" s="104">
        <f>อุดรธานี!F15</f>
        <v>1254483.98</v>
      </c>
      <c r="K187" s="105">
        <f>อุดรธานี!AM15</f>
        <v>996443.05</v>
      </c>
      <c r="L187" s="106">
        <f>อุดรธานี!AN15</f>
        <v>2244946.4</v>
      </c>
      <c r="M187" s="106">
        <f>อุดรธานี!AO15</f>
        <v>3108789.85</v>
      </c>
      <c r="N187" s="102"/>
      <c r="O187" s="102"/>
      <c r="P187" s="102"/>
      <c r="Q187" s="94">
        <f t="shared" si="5"/>
        <v>-863843.45000000019</v>
      </c>
      <c r="R187" s="95">
        <f t="shared" si="6"/>
        <v>275.11598039215687</v>
      </c>
    </row>
    <row r="188" spans="1:18" x14ac:dyDescent="0.35">
      <c r="A188" s="101">
        <v>8</v>
      </c>
      <c r="B188" s="102" t="s">
        <v>62</v>
      </c>
      <c r="C188" s="102" t="s">
        <v>300</v>
      </c>
      <c r="D188" s="102" t="s">
        <v>301</v>
      </c>
      <c r="E188" s="102" t="s">
        <v>41</v>
      </c>
      <c r="F188" s="102" t="s">
        <v>178</v>
      </c>
      <c r="G188" s="102" t="s">
        <v>817</v>
      </c>
      <c r="H188" s="103">
        <v>9211</v>
      </c>
      <c r="I188" s="101">
        <v>5</v>
      </c>
      <c r="J188" s="104">
        <f>อุดรธานี!F16</f>
        <v>1594018.29</v>
      </c>
      <c r="K188" s="105">
        <f>อุดรธานี!AM16</f>
        <v>1929170.04</v>
      </c>
      <c r="L188" s="106">
        <f>อุดรธานี!AN16</f>
        <v>2103483.09</v>
      </c>
      <c r="M188" s="106">
        <f>อุดรธานี!AO16</f>
        <v>2489285</v>
      </c>
      <c r="N188" s="102"/>
      <c r="O188" s="102"/>
      <c r="P188" s="102"/>
      <c r="Q188" s="94">
        <f t="shared" si="5"/>
        <v>-385801.91000000015</v>
      </c>
      <c r="R188" s="95">
        <f t="shared" si="6"/>
        <v>228.36641949842578</v>
      </c>
    </row>
    <row r="189" spans="1:18" x14ac:dyDescent="0.35">
      <c r="A189" s="101">
        <v>9</v>
      </c>
      <c r="B189" s="102" t="s">
        <v>62</v>
      </c>
      <c r="C189" s="102" t="s">
        <v>300</v>
      </c>
      <c r="D189" s="102" t="s">
        <v>301</v>
      </c>
      <c r="E189" s="102" t="s">
        <v>41</v>
      </c>
      <c r="F189" s="102" t="s">
        <v>178</v>
      </c>
      <c r="G189" s="102" t="s">
        <v>818</v>
      </c>
      <c r="H189" s="103">
        <v>4740</v>
      </c>
      <c r="I189" s="101">
        <v>4</v>
      </c>
      <c r="J189" s="104">
        <f>อุดรธานี!F17</f>
        <v>497393.2</v>
      </c>
      <c r="K189" s="105">
        <f>อุดรธานี!AM17</f>
        <v>713613.66</v>
      </c>
      <c r="L189" s="106">
        <f>อุดรธานี!AN17</f>
        <v>2316052.92</v>
      </c>
      <c r="M189" s="106">
        <f>อุดรธานี!AO17</f>
        <v>2446422.6800000002</v>
      </c>
      <c r="N189" s="102"/>
      <c r="O189" s="102"/>
      <c r="P189" s="102"/>
      <c r="Q189" s="94">
        <f t="shared" si="5"/>
        <v>-130369.76000000024</v>
      </c>
      <c r="R189" s="95">
        <f t="shared" si="6"/>
        <v>488.61875949367089</v>
      </c>
    </row>
    <row r="190" spans="1:18" x14ac:dyDescent="0.35">
      <c r="A190" s="101">
        <v>10</v>
      </c>
      <c r="B190" s="102" t="s">
        <v>62</v>
      </c>
      <c r="C190" s="102" t="s">
        <v>300</v>
      </c>
      <c r="D190" s="102" t="s">
        <v>301</v>
      </c>
      <c r="E190" s="102" t="s">
        <v>41</v>
      </c>
      <c r="F190" s="102" t="s">
        <v>178</v>
      </c>
      <c r="G190" s="102" t="s">
        <v>819</v>
      </c>
      <c r="H190" s="103">
        <v>8307</v>
      </c>
      <c r="I190" s="101">
        <v>5</v>
      </c>
      <c r="J190" s="104">
        <f>อุดรธานี!F18</f>
        <v>1257296.71</v>
      </c>
      <c r="K190" s="105">
        <f>อุดรธานี!AM18</f>
        <v>1414762.68</v>
      </c>
      <c r="L190" s="106">
        <f>อุดรธานี!AN18</f>
        <v>2328391.9699999997</v>
      </c>
      <c r="M190" s="106">
        <f>อุดรธานี!AO18</f>
        <v>3055323.73</v>
      </c>
      <c r="N190" s="102"/>
      <c r="O190" s="102"/>
      <c r="P190" s="102"/>
      <c r="Q190" s="94">
        <f t="shared" si="5"/>
        <v>-726931.76000000024</v>
      </c>
      <c r="R190" s="95">
        <f t="shared" si="6"/>
        <v>280.29276152642348</v>
      </c>
    </row>
    <row r="191" spans="1:18" x14ac:dyDescent="0.35">
      <c r="A191" s="101">
        <v>11</v>
      </c>
      <c r="B191" s="102" t="s">
        <v>62</v>
      </c>
      <c r="C191" s="102" t="s">
        <v>300</v>
      </c>
      <c r="D191" s="102" t="s">
        <v>301</v>
      </c>
      <c r="E191" s="102" t="s">
        <v>41</v>
      </c>
      <c r="F191" s="102" t="s">
        <v>178</v>
      </c>
      <c r="G191" s="102" t="s">
        <v>820</v>
      </c>
      <c r="H191" s="103">
        <v>9108</v>
      </c>
      <c r="I191" s="101">
        <v>5</v>
      </c>
      <c r="J191" s="104">
        <f>อุดรธานี!F19</f>
        <v>2178577.37</v>
      </c>
      <c r="K191" s="105">
        <f>อุดรธานี!AM19</f>
        <v>2239413.75</v>
      </c>
      <c r="L191" s="106">
        <f>อุดรธานี!AN19</f>
        <v>3161878.56</v>
      </c>
      <c r="M191" s="106">
        <f>อุดรธานี!AO19</f>
        <v>3059823.62</v>
      </c>
      <c r="N191" s="102"/>
      <c r="O191" s="102"/>
      <c r="P191" s="102"/>
      <c r="Q191" s="94">
        <f t="shared" si="5"/>
        <v>102054.93999999994</v>
      </c>
      <c r="R191" s="95">
        <f t="shared" si="6"/>
        <v>347.15399209486168</v>
      </c>
    </row>
    <row r="192" spans="1:18" x14ac:dyDescent="0.35">
      <c r="A192" s="101">
        <v>12</v>
      </c>
      <c r="B192" s="102" t="s">
        <v>62</v>
      </c>
      <c r="C192" s="102" t="s">
        <v>300</v>
      </c>
      <c r="D192" s="102" t="s">
        <v>301</v>
      </c>
      <c r="E192" s="102" t="s">
        <v>41</v>
      </c>
      <c r="F192" s="102" t="s">
        <v>178</v>
      </c>
      <c r="G192" s="102" t="s">
        <v>821</v>
      </c>
      <c r="H192" s="103">
        <v>6368</v>
      </c>
      <c r="I192" s="101">
        <v>5</v>
      </c>
      <c r="J192" s="104">
        <f>อุดรธานี!F20</f>
        <v>1865109.93</v>
      </c>
      <c r="K192" s="105">
        <f>อุดรธานี!AM20</f>
        <v>2406321.67</v>
      </c>
      <c r="L192" s="106">
        <f>อุดรธานี!AN20</f>
        <v>2207727.0700000003</v>
      </c>
      <c r="M192" s="106">
        <f>อุดรธานี!AO20</f>
        <v>2615298.5</v>
      </c>
      <c r="N192" s="102"/>
      <c r="O192" s="102"/>
      <c r="P192" s="102"/>
      <c r="Q192" s="94">
        <f t="shared" si="5"/>
        <v>-407571.4299999997</v>
      </c>
      <c r="R192" s="95">
        <f t="shared" si="6"/>
        <v>346.69080873115581</v>
      </c>
    </row>
    <row r="193" spans="1:18" x14ac:dyDescent="0.35">
      <c r="A193" s="101">
        <v>13</v>
      </c>
      <c r="B193" s="102" t="s">
        <v>62</v>
      </c>
      <c r="C193" s="102" t="s">
        <v>300</v>
      </c>
      <c r="D193" s="102" t="s">
        <v>301</v>
      </c>
      <c r="E193" s="102" t="s">
        <v>41</v>
      </c>
      <c r="F193" s="102" t="s">
        <v>178</v>
      </c>
      <c r="G193" s="102" t="s">
        <v>822</v>
      </c>
      <c r="H193" s="103">
        <v>5228</v>
      </c>
      <c r="I193" s="101">
        <v>4</v>
      </c>
      <c r="J193" s="104">
        <f>อุดรธานี!F21</f>
        <v>343736.14</v>
      </c>
      <c r="K193" s="105">
        <f>อุดรธานี!AM21</f>
        <v>593018.12</v>
      </c>
      <c r="L193" s="106">
        <f>อุดรธานี!AN21</f>
        <v>1252442.92</v>
      </c>
      <c r="M193" s="106">
        <f>อุดรธานี!AO21</f>
        <v>1475318.95</v>
      </c>
      <c r="N193" s="102"/>
      <c r="O193" s="102"/>
      <c r="P193" s="102"/>
      <c r="Q193" s="94">
        <f t="shared" si="5"/>
        <v>-222876.03000000003</v>
      </c>
      <c r="R193" s="95">
        <f t="shared" si="6"/>
        <v>239.56444529456769</v>
      </c>
    </row>
    <row r="194" spans="1:18" x14ac:dyDescent="0.35">
      <c r="A194" s="101">
        <v>14</v>
      </c>
      <c r="B194" s="102" t="s">
        <v>62</v>
      </c>
      <c r="C194" s="102" t="s">
        <v>300</v>
      </c>
      <c r="D194" s="102" t="s">
        <v>301</v>
      </c>
      <c r="E194" s="102" t="s">
        <v>41</v>
      </c>
      <c r="F194" s="102" t="s">
        <v>178</v>
      </c>
      <c r="G194" s="102" t="s">
        <v>823</v>
      </c>
      <c r="H194" s="103">
        <v>10722</v>
      </c>
      <c r="I194" s="101">
        <v>5</v>
      </c>
      <c r="J194" s="104">
        <f>อุดรธานี!F22</f>
        <v>2585701.48</v>
      </c>
      <c r="K194" s="105">
        <f>อุดรธานี!AM22</f>
        <v>3289494.62</v>
      </c>
      <c r="L194" s="106">
        <f>อุดรธานี!AN22</f>
        <v>3643319.9299999997</v>
      </c>
      <c r="M194" s="106">
        <f>อุดรธานี!AO22</f>
        <v>3405564.98</v>
      </c>
      <c r="N194" s="102"/>
      <c r="O194" s="102"/>
      <c r="P194" s="102"/>
      <c r="Q194" s="94">
        <f t="shared" si="5"/>
        <v>237754.94999999972</v>
      </c>
      <c r="R194" s="95">
        <f t="shared" si="6"/>
        <v>339.79853851893301</v>
      </c>
    </row>
    <row r="195" spans="1:18" x14ac:dyDescent="0.35">
      <c r="A195" s="101">
        <v>15</v>
      </c>
      <c r="B195" s="102" t="s">
        <v>62</v>
      </c>
      <c r="C195" s="102" t="s">
        <v>300</v>
      </c>
      <c r="D195" s="102" t="s">
        <v>301</v>
      </c>
      <c r="E195" s="102" t="s">
        <v>41</v>
      </c>
      <c r="F195" s="102" t="s">
        <v>178</v>
      </c>
      <c r="G195" s="102" t="s">
        <v>824</v>
      </c>
      <c r="H195" s="103">
        <v>9139</v>
      </c>
      <c r="I195" s="101">
        <v>5</v>
      </c>
      <c r="J195" s="104">
        <f>อุดรธานี!F23</f>
        <v>818398.53</v>
      </c>
      <c r="K195" s="105">
        <f>อุดรธานี!AM23</f>
        <v>1159383.8599999999</v>
      </c>
      <c r="L195" s="106">
        <f>อุดรธานี!AN23</f>
        <v>3123672.49</v>
      </c>
      <c r="M195" s="106">
        <f>อุดรธานี!AO23</f>
        <v>3326820.58</v>
      </c>
      <c r="N195" s="102"/>
      <c r="O195" s="102"/>
      <c r="P195" s="102"/>
      <c r="Q195" s="94">
        <f t="shared" si="5"/>
        <v>-203148.08999999985</v>
      </c>
      <c r="R195" s="95">
        <f t="shared" si="6"/>
        <v>341.79587372797903</v>
      </c>
    </row>
    <row r="196" spans="1:18" x14ac:dyDescent="0.35">
      <c r="A196" s="101">
        <v>16</v>
      </c>
      <c r="B196" s="102" t="s">
        <v>62</v>
      </c>
      <c r="C196" s="102" t="s">
        <v>300</v>
      </c>
      <c r="D196" s="102" t="s">
        <v>301</v>
      </c>
      <c r="E196" s="102" t="s">
        <v>41</v>
      </c>
      <c r="F196" s="102" t="s">
        <v>178</v>
      </c>
      <c r="G196" s="102" t="s">
        <v>825</v>
      </c>
      <c r="H196" s="103">
        <v>13991</v>
      </c>
      <c r="I196" s="101">
        <v>5</v>
      </c>
      <c r="J196" s="104">
        <f>อุดรธานี!F24</f>
        <v>1756036.99</v>
      </c>
      <c r="K196" s="105">
        <f>อุดรธานี!AM24</f>
        <v>2479424.8699999996</v>
      </c>
      <c r="L196" s="106">
        <f>อุดรธานี!AN24</f>
        <v>3876539.3899999997</v>
      </c>
      <c r="M196" s="106">
        <f>อุดรธานี!AO24</f>
        <v>4361296.4000000004</v>
      </c>
      <c r="N196" s="102"/>
      <c r="O196" s="102"/>
      <c r="P196" s="102"/>
      <c r="Q196" s="94">
        <f t="shared" si="5"/>
        <v>-484757.01000000071</v>
      </c>
      <c r="R196" s="95">
        <f t="shared" si="6"/>
        <v>277.07378957901506</v>
      </c>
    </row>
    <row r="197" spans="1:18" x14ac:dyDescent="0.35">
      <c r="A197" s="101">
        <v>17</v>
      </c>
      <c r="B197" s="102" t="s">
        <v>62</v>
      </c>
      <c r="C197" s="102" t="s">
        <v>300</v>
      </c>
      <c r="D197" s="102" t="s">
        <v>301</v>
      </c>
      <c r="E197" s="102" t="s">
        <v>41</v>
      </c>
      <c r="F197" s="102" t="s">
        <v>178</v>
      </c>
      <c r="G197" s="102" t="s">
        <v>826</v>
      </c>
      <c r="H197" s="103">
        <v>6392</v>
      </c>
      <c r="I197" s="101">
        <v>5</v>
      </c>
      <c r="J197" s="104">
        <f>อุดรธานี!F25</f>
        <v>1264741.82</v>
      </c>
      <c r="K197" s="105">
        <f>อุดรธานี!AM25</f>
        <v>1720703.08</v>
      </c>
      <c r="L197" s="106">
        <f>อุดรธานี!AN25</f>
        <v>2681545.21</v>
      </c>
      <c r="M197" s="106">
        <f>อุดรธานี!AO25</f>
        <v>2951721.63</v>
      </c>
      <c r="N197" s="102"/>
      <c r="O197" s="102"/>
      <c r="P197" s="102"/>
      <c r="Q197" s="94">
        <f t="shared" si="5"/>
        <v>-270176.41999999993</v>
      </c>
      <c r="R197" s="95">
        <f t="shared" si="6"/>
        <v>419.51583385481854</v>
      </c>
    </row>
    <row r="198" spans="1:18" x14ac:dyDescent="0.35">
      <c r="A198" s="101">
        <v>18</v>
      </c>
      <c r="B198" s="102" t="s">
        <v>62</v>
      </c>
      <c r="C198" s="102" t="s">
        <v>300</v>
      </c>
      <c r="D198" s="102" t="s">
        <v>301</v>
      </c>
      <c r="E198" s="102" t="s">
        <v>41</v>
      </c>
      <c r="F198" s="102" t="s">
        <v>178</v>
      </c>
      <c r="G198" s="102" t="s">
        <v>827</v>
      </c>
      <c r="H198" s="103">
        <v>4858</v>
      </c>
      <c r="I198" s="101">
        <v>4</v>
      </c>
      <c r="J198" s="104">
        <f>อุดรธานี!F26</f>
        <v>936326.66</v>
      </c>
      <c r="K198" s="105">
        <f>อุดรธานี!AM26</f>
        <v>1140203.49</v>
      </c>
      <c r="L198" s="106">
        <f>อุดรธานี!AN26</f>
        <v>1449931.74</v>
      </c>
      <c r="M198" s="106">
        <f>อุดรธานี!AO26</f>
        <v>1783774.4000000001</v>
      </c>
      <c r="N198" s="102"/>
      <c r="O198" s="102"/>
      <c r="P198" s="102"/>
      <c r="Q198" s="94">
        <f t="shared" si="5"/>
        <v>-333842.66000000015</v>
      </c>
      <c r="R198" s="95">
        <f t="shared" si="6"/>
        <v>298.46268834911484</v>
      </c>
    </row>
    <row r="199" spans="1:18" x14ac:dyDescent="0.35">
      <c r="A199" s="101">
        <v>19</v>
      </c>
      <c r="B199" s="102" t="s">
        <v>62</v>
      </c>
      <c r="C199" s="102" t="s">
        <v>300</v>
      </c>
      <c r="D199" s="102" t="s">
        <v>301</v>
      </c>
      <c r="E199" s="102" t="s">
        <v>41</v>
      </c>
      <c r="F199" s="102" t="s">
        <v>178</v>
      </c>
      <c r="G199" s="102" t="s">
        <v>828</v>
      </c>
      <c r="H199" s="103">
        <v>5038</v>
      </c>
      <c r="I199" s="101">
        <v>4</v>
      </c>
      <c r="J199" s="104">
        <f>อุดรธานี!F27</f>
        <v>731081.11</v>
      </c>
      <c r="K199" s="105">
        <f>อุดรธานี!AM27</f>
        <v>1155804.02</v>
      </c>
      <c r="L199" s="106">
        <f>อุดรธานี!AN27</f>
        <v>1784087.7899999998</v>
      </c>
      <c r="M199" s="106">
        <f>อุดรธานี!AO27</f>
        <v>1714346.7600000002</v>
      </c>
      <c r="N199" s="102"/>
      <c r="O199" s="102"/>
      <c r="P199" s="102"/>
      <c r="Q199" s="94">
        <f t="shared" ref="Q199:Q261" si="8">L199-M199</f>
        <v>69741.029999999562</v>
      </c>
      <c r="R199" s="95">
        <f t="shared" ref="R199:R261" si="9">L199/H199</f>
        <v>354.12619888844773</v>
      </c>
    </row>
    <row r="200" spans="1:18" x14ac:dyDescent="0.35">
      <c r="A200" s="101">
        <v>20</v>
      </c>
      <c r="B200" s="102" t="s">
        <v>62</v>
      </c>
      <c r="C200" s="102" t="s">
        <v>300</v>
      </c>
      <c r="D200" s="102" t="s">
        <v>301</v>
      </c>
      <c r="E200" s="102" t="s">
        <v>41</v>
      </c>
      <c r="F200" s="102" t="s">
        <v>178</v>
      </c>
      <c r="G200" s="102" t="s">
        <v>829</v>
      </c>
      <c r="H200" s="103">
        <v>5026</v>
      </c>
      <c r="I200" s="101">
        <v>4</v>
      </c>
      <c r="J200" s="104">
        <f>อุดรธานี!F28</f>
        <v>824439.37</v>
      </c>
      <c r="K200" s="105">
        <f>อุดรธานี!AM28</f>
        <v>1216816.3700000001</v>
      </c>
      <c r="L200" s="106">
        <f>อุดรธานี!AN28</f>
        <v>1910422.35</v>
      </c>
      <c r="M200" s="106">
        <f>อุดรธานี!AO28</f>
        <v>2731979.35</v>
      </c>
      <c r="N200" s="102"/>
      <c r="O200" s="102"/>
      <c r="P200" s="102"/>
      <c r="Q200" s="94">
        <f t="shared" si="8"/>
        <v>-821557</v>
      </c>
      <c r="R200" s="95">
        <f t="shared" si="9"/>
        <v>380.10790887385599</v>
      </c>
    </row>
    <row r="201" spans="1:18" x14ac:dyDescent="0.35">
      <c r="A201" s="101">
        <v>21</v>
      </c>
      <c r="B201" s="102" t="s">
        <v>62</v>
      </c>
      <c r="C201" s="102" t="s">
        <v>300</v>
      </c>
      <c r="D201" s="102" t="s">
        <v>301</v>
      </c>
      <c r="E201" s="102" t="s">
        <v>41</v>
      </c>
      <c r="F201" s="102" t="s">
        <v>178</v>
      </c>
      <c r="G201" s="102" t="s">
        <v>830</v>
      </c>
      <c r="H201" s="103">
        <v>4590</v>
      </c>
      <c r="I201" s="101">
        <v>4</v>
      </c>
      <c r="J201" s="104">
        <f>อุดรธานี!F29</f>
        <v>365583.59</v>
      </c>
      <c r="K201" s="105">
        <f>อุดรธานี!AM29</f>
        <v>440687.37000000005</v>
      </c>
      <c r="L201" s="106">
        <f>อุดรธานี!AN29</f>
        <v>1531842.5499999998</v>
      </c>
      <c r="M201" s="106">
        <f>อุดรธานี!AO29</f>
        <v>1814030.1600000001</v>
      </c>
      <c r="N201" s="102"/>
      <c r="O201" s="102"/>
      <c r="P201" s="102"/>
      <c r="Q201" s="94">
        <f t="shared" si="8"/>
        <v>-282187.61000000034</v>
      </c>
      <c r="R201" s="95">
        <f t="shared" si="9"/>
        <v>333.73476034858385</v>
      </c>
    </row>
    <row r="202" spans="1:18" x14ac:dyDescent="0.35">
      <c r="A202" s="101">
        <v>22</v>
      </c>
      <c r="B202" s="102" t="s">
        <v>62</v>
      </c>
      <c r="C202" s="102" t="s">
        <v>300</v>
      </c>
      <c r="D202" s="102" t="s">
        <v>301</v>
      </c>
      <c r="E202" s="102" t="s">
        <v>41</v>
      </c>
      <c r="F202" s="102" t="s">
        <v>178</v>
      </c>
      <c r="G202" s="102" t="s">
        <v>831</v>
      </c>
      <c r="H202" s="103">
        <v>7725</v>
      </c>
      <c r="I202" s="101">
        <v>5</v>
      </c>
      <c r="J202" s="104">
        <f>อุดรธานี!F30</f>
        <v>1089963.17</v>
      </c>
      <c r="K202" s="105">
        <f>อุดรธานี!AM30</f>
        <v>1333199.81</v>
      </c>
      <c r="L202" s="106">
        <f>อุดรธานี!AN30</f>
        <v>2340905.2800000003</v>
      </c>
      <c r="M202" s="106">
        <f>อุดรธานี!AO30</f>
        <v>2612537.2999999998</v>
      </c>
      <c r="N202" s="102"/>
      <c r="O202" s="102"/>
      <c r="P202" s="102"/>
      <c r="Q202" s="94">
        <f t="shared" si="8"/>
        <v>-271632.01999999955</v>
      </c>
      <c r="R202" s="95">
        <f t="shared" si="9"/>
        <v>303.0298097087379</v>
      </c>
    </row>
    <row r="203" spans="1:18" x14ac:dyDescent="0.35">
      <c r="A203" s="101">
        <v>23</v>
      </c>
      <c r="B203" s="102" t="s">
        <v>62</v>
      </c>
      <c r="C203" s="102" t="s">
        <v>300</v>
      </c>
      <c r="D203" s="102" t="s">
        <v>301</v>
      </c>
      <c r="E203" s="102" t="s">
        <v>41</v>
      </c>
      <c r="F203" s="102" t="s">
        <v>178</v>
      </c>
      <c r="G203" s="102" t="s">
        <v>832</v>
      </c>
      <c r="H203" s="103">
        <v>5622</v>
      </c>
      <c r="I203" s="101">
        <v>4</v>
      </c>
      <c r="J203" s="104">
        <f>อุดรธานี!F31</f>
        <v>2011219.91</v>
      </c>
      <c r="K203" s="105">
        <f>อุดรธานี!AM31</f>
        <v>2254774.4500000002</v>
      </c>
      <c r="L203" s="106">
        <f>อุดรธานี!AN31</f>
        <v>1531002.15</v>
      </c>
      <c r="M203" s="106">
        <f>อุดรธานี!AO31</f>
        <v>1612965.3599999999</v>
      </c>
      <c r="N203" s="102"/>
      <c r="O203" s="102"/>
      <c r="P203" s="102"/>
      <c r="Q203" s="94">
        <f t="shared" si="8"/>
        <v>-81963.209999999963</v>
      </c>
      <c r="R203" s="95">
        <f t="shared" si="9"/>
        <v>272.32339914621127</v>
      </c>
    </row>
    <row r="204" spans="1:18" x14ac:dyDescent="0.35">
      <c r="A204" s="101">
        <v>24</v>
      </c>
      <c r="B204" s="102" t="s">
        <v>62</v>
      </c>
      <c r="C204" s="102" t="s">
        <v>300</v>
      </c>
      <c r="D204" s="102" t="s">
        <v>301</v>
      </c>
      <c r="E204" s="102" t="s">
        <v>41</v>
      </c>
      <c r="F204" s="102" t="s">
        <v>178</v>
      </c>
      <c r="G204" s="102" t="s">
        <v>833</v>
      </c>
      <c r="H204" s="103">
        <v>5752</v>
      </c>
      <c r="I204" s="101">
        <v>4</v>
      </c>
      <c r="J204" s="104">
        <f>อุดรธานี!F32</f>
        <v>839031.5</v>
      </c>
      <c r="K204" s="105">
        <f>อุดรธานี!AM32</f>
        <v>1084312.81</v>
      </c>
      <c r="L204" s="106">
        <f>อุดรธานี!AN32</f>
        <v>1920852.5899999999</v>
      </c>
      <c r="M204" s="106">
        <f>อุดรธานี!AO32</f>
        <v>2005766.56</v>
      </c>
      <c r="N204" s="102"/>
      <c r="O204" s="102"/>
      <c r="P204" s="102"/>
      <c r="Q204" s="94">
        <f t="shared" si="8"/>
        <v>-84913.970000000205</v>
      </c>
      <c r="R204" s="95">
        <f t="shared" si="9"/>
        <v>333.94516515994434</v>
      </c>
    </row>
    <row r="205" spans="1:18" x14ac:dyDescent="0.35">
      <c r="A205" s="101">
        <v>25</v>
      </c>
      <c r="B205" s="102" t="s">
        <v>62</v>
      </c>
      <c r="C205" s="102" t="s">
        <v>300</v>
      </c>
      <c r="D205" s="102" t="s">
        <v>301</v>
      </c>
      <c r="E205" s="102" t="s">
        <v>41</v>
      </c>
      <c r="F205" s="102" t="s">
        <v>178</v>
      </c>
      <c r="G205" s="102" t="s">
        <v>834</v>
      </c>
      <c r="H205" s="103">
        <v>3706</v>
      </c>
      <c r="I205" s="101">
        <v>3</v>
      </c>
      <c r="J205" s="104">
        <f>อุดรธานี!F33</f>
        <v>851602.41</v>
      </c>
      <c r="K205" s="105">
        <f>อุดรธานี!AM33</f>
        <v>1003080.55</v>
      </c>
      <c r="L205" s="106">
        <f>อุดรธานี!AN33</f>
        <v>1742360.83</v>
      </c>
      <c r="M205" s="106">
        <f>อุดรธานี!AO33</f>
        <v>1673526.22</v>
      </c>
      <c r="N205" s="102"/>
      <c r="O205" s="102"/>
      <c r="P205" s="102"/>
      <c r="Q205" s="94">
        <f t="shared" si="8"/>
        <v>68834.610000000102</v>
      </c>
      <c r="R205" s="95">
        <f t="shared" si="9"/>
        <v>470.14593362115488</v>
      </c>
    </row>
    <row r="206" spans="1:18" x14ac:dyDescent="0.35">
      <c r="A206" s="101">
        <v>26</v>
      </c>
      <c r="B206" s="102" t="s">
        <v>62</v>
      </c>
      <c r="C206" s="102" t="s">
        <v>300</v>
      </c>
      <c r="D206" s="102" t="s">
        <v>301</v>
      </c>
      <c r="E206" s="102" t="s">
        <v>41</v>
      </c>
      <c r="F206" s="102" t="s">
        <v>178</v>
      </c>
      <c r="G206" s="102" t="s">
        <v>835</v>
      </c>
      <c r="H206" s="103">
        <v>6469</v>
      </c>
      <c r="I206" s="101">
        <v>5</v>
      </c>
      <c r="J206" s="104">
        <f>อุดรธานี!F34</f>
        <v>689678.97</v>
      </c>
      <c r="K206" s="105">
        <f>อุดรธานี!AM34</f>
        <v>1144508.24</v>
      </c>
      <c r="L206" s="106">
        <f>อุดรธานี!AN34</f>
        <v>1802141.72</v>
      </c>
      <c r="M206" s="106">
        <f>อุดรธานี!AO34</f>
        <v>1933150.8599999999</v>
      </c>
      <c r="N206" s="102"/>
      <c r="O206" s="102"/>
      <c r="P206" s="102"/>
      <c r="Q206" s="94">
        <f t="shared" si="8"/>
        <v>-131009.1399999999</v>
      </c>
      <c r="R206" s="95">
        <f t="shared" si="9"/>
        <v>278.5811902921626</v>
      </c>
    </row>
    <row r="207" spans="1:18" x14ac:dyDescent="0.35">
      <c r="A207" s="101">
        <v>27</v>
      </c>
      <c r="B207" s="102" t="s">
        <v>62</v>
      </c>
      <c r="C207" s="102" t="s">
        <v>300</v>
      </c>
      <c r="D207" s="102" t="s">
        <v>301</v>
      </c>
      <c r="E207" s="102" t="s">
        <v>41</v>
      </c>
      <c r="F207" s="102" t="s">
        <v>178</v>
      </c>
      <c r="G207" s="102" t="s">
        <v>836</v>
      </c>
      <c r="H207" s="103">
        <v>8575</v>
      </c>
      <c r="I207" s="101">
        <v>5</v>
      </c>
      <c r="J207" s="104">
        <f>อุดรธานี!F35</f>
        <v>1310162.83</v>
      </c>
      <c r="K207" s="105">
        <f>อุดรธานี!AM35</f>
        <v>1697260.37</v>
      </c>
      <c r="L207" s="106">
        <f>อุดรธานี!AN35</f>
        <v>2035893.84</v>
      </c>
      <c r="M207" s="106">
        <f>อุดรธานี!AO35</f>
        <v>2058884.31</v>
      </c>
      <c r="N207" s="102"/>
      <c r="O207" s="102"/>
      <c r="P207" s="102"/>
      <c r="Q207" s="94">
        <f t="shared" si="8"/>
        <v>-22990.469999999972</v>
      </c>
      <c r="R207" s="95">
        <f t="shared" si="9"/>
        <v>237.42202215743441</v>
      </c>
    </row>
    <row r="208" spans="1:18" x14ac:dyDescent="0.35">
      <c r="A208" s="101">
        <v>28</v>
      </c>
      <c r="B208" s="102" t="s">
        <v>62</v>
      </c>
      <c r="C208" s="102" t="s">
        <v>300</v>
      </c>
      <c r="D208" s="102" t="s">
        <v>301</v>
      </c>
      <c r="E208" s="102" t="s">
        <v>41</v>
      </c>
      <c r="F208" s="102" t="s">
        <v>178</v>
      </c>
      <c r="G208" s="102" t="s">
        <v>837</v>
      </c>
      <c r="H208" s="103">
        <v>2704</v>
      </c>
      <c r="I208" s="101">
        <v>2</v>
      </c>
      <c r="J208" s="104">
        <f>อุดรธานี!F36</f>
        <v>531684.36</v>
      </c>
      <c r="K208" s="105">
        <f>อุดรธานี!AM36</f>
        <v>737599.08</v>
      </c>
      <c r="L208" s="106">
        <f>อุดรธานี!AN36</f>
        <v>1230202.32</v>
      </c>
      <c r="M208" s="106">
        <f>อุดรธานี!AO36</f>
        <v>1142147.5799999998</v>
      </c>
      <c r="N208" s="102"/>
      <c r="O208" s="102"/>
      <c r="P208" s="102"/>
      <c r="Q208" s="94">
        <f t="shared" si="8"/>
        <v>88054.740000000224</v>
      </c>
      <c r="R208" s="95">
        <f t="shared" si="9"/>
        <v>454.95647928994083</v>
      </c>
    </row>
    <row r="209" spans="1:18" x14ac:dyDescent="0.35">
      <c r="A209" s="101">
        <v>29</v>
      </c>
      <c r="B209" s="102" t="s">
        <v>62</v>
      </c>
      <c r="C209" s="102" t="s">
        <v>300</v>
      </c>
      <c r="D209" s="102" t="s">
        <v>301</v>
      </c>
      <c r="E209" s="102" t="s">
        <v>41</v>
      </c>
      <c r="F209" s="102" t="s">
        <v>178</v>
      </c>
      <c r="G209" s="102" t="s">
        <v>838</v>
      </c>
      <c r="H209" s="103">
        <v>5541</v>
      </c>
      <c r="I209" s="101">
        <v>4</v>
      </c>
      <c r="J209" s="104">
        <f>อุดรธานี!F37</f>
        <v>598303.37</v>
      </c>
      <c r="K209" s="105">
        <f>อุดรธานี!AM37</f>
        <v>779844.69000000006</v>
      </c>
      <c r="L209" s="106">
        <f>อุดรธานี!AN37</f>
        <v>813672.82</v>
      </c>
      <c r="M209" s="106">
        <f>อุดรธานี!AO37</f>
        <v>1119688.0899999999</v>
      </c>
      <c r="N209" s="102"/>
      <c r="O209" s="102"/>
      <c r="P209" s="102"/>
      <c r="Q209" s="94">
        <f t="shared" si="8"/>
        <v>-306015.2699999999</v>
      </c>
      <c r="R209" s="95">
        <f t="shared" si="9"/>
        <v>146.84584371052156</v>
      </c>
    </row>
    <row r="210" spans="1:18" s="113" customFormat="1" x14ac:dyDescent="0.35">
      <c r="A210" s="107">
        <v>1</v>
      </c>
      <c r="B210" s="108" t="s">
        <v>62</v>
      </c>
      <c r="C210" s="108"/>
      <c r="D210" s="108"/>
      <c r="E210" s="108" t="s">
        <v>75</v>
      </c>
      <c r="F210" s="108"/>
      <c r="G210" s="108" t="s">
        <v>303</v>
      </c>
      <c r="H210" s="114">
        <f>SUM(H181:H209)</f>
        <v>193162</v>
      </c>
      <c r="I210" s="107"/>
      <c r="J210" s="110">
        <f>SUM(J181:J209)</f>
        <v>32338190.669999998</v>
      </c>
      <c r="K210" s="145">
        <f>SUM(K181:K209)</f>
        <v>41172266.899999999</v>
      </c>
      <c r="L210" s="110">
        <f>SUM(L181:L209)</f>
        <v>59857511.700000003</v>
      </c>
      <c r="M210" s="110">
        <f>SUM(M181:M209)</f>
        <v>65708034.560000002</v>
      </c>
      <c r="N210" s="108">
        <v>28</v>
      </c>
      <c r="O210" s="108">
        <v>28</v>
      </c>
      <c r="P210" s="108">
        <f>N210-O210</f>
        <v>0</v>
      </c>
      <c r="Q210" s="111">
        <f t="shared" si="8"/>
        <v>-5850522.8599999994</v>
      </c>
      <c r="R210" s="112">
        <f>L210/H210</f>
        <v>309.88243909257517</v>
      </c>
    </row>
    <row r="211" spans="1:18" x14ac:dyDescent="0.35">
      <c r="A211" s="101">
        <v>1</v>
      </c>
      <c r="B211" s="102" t="s">
        <v>62</v>
      </c>
      <c r="C211" s="102" t="s">
        <v>304</v>
      </c>
      <c r="D211" s="102" t="s">
        <v>83</v>
      </c>
      <c r="E211" s="102" t="s">
        <v>42</v>
      </c>
      <c r="F211" s="102" t="s">
        <v>208</v>
      </c>
      <c r="G211" s="102" t="s">
        <v>305</v>
      </c>
      <c r="H211" s="103"/>
      <c r="I211" s="101"/>
      <c r="J211" s="104"/>
      <c r="K211" s="105"/>
      <c r="L211" s="106"/>
      <c r="M211" s="106"/>
      <c r="N211" s="102"/>
      <c r="O211" s="102"/>
      <c r="P211" s="102"/>
    </row>
    <row r="212" spans="1:18" x14ac:dyDescent="0.35">
      <c r="A212" s="101">
        <v>2</v>
      </c>
      <c r="B212" s="102" t="s">
        <v>62</v>
      </c>
      <c r="C212" s="102" t="s">
        <v>304</v>
      </c>
      <c r="D212" s="102" t="s">
        <v>83</v>
      </c>
      <c r="E212" s="102" t="s">
        <v>42</v>
      </c>
      <c r="F212" s="102" t="s">
        <v>178</v>
      </c>
      <c r="G212" s="102" t="s">
        <v>839</v>
      </c>
      <c r="H212" s="103">
        <v>3427</v>
      </c>
      <c r="I212" s="101">
        <v>3</v>
      </c>
      <c r="J212" s="104">
        <f>อุดรธานี!F38</f>
        <v>757556.1</v>
      </c>
      <c r="K212" s="105">
        <f>อุดรธานี!AM38</f>
        <v>738530.41999999993</v>
      </c>
      <c r="L212" s="106">
        <f>อุดรธานี!AN38</f>
        <v>1478531.1800000002</v>
      </c>
      <c r="M212" s="106">
        <f>อุดรธานี!AO38</f>
        <v>1480751.26</v>
      </c>
      <c r="N212" s="102"/>
      <c r="O212" s="102"/>
      <c r="P212" s="102"/>
      <c r="Q212" s="94">
        <f t="shared" si="8"/>
        <v>-2220.0799999998417</v>
      </c>
      <c r="R212" s="95">
        <f t="shared" si="9"/>
        <v>431.43600233440333</v>
      </c>
    </row>
    <row r="213" spans="1:18" x14ac:dyDescent="0.35">
      <c r="A213" s="101">
        <v>3</v>
      </c>
      <c r="B213" s="102" t="s">
        <v>62</v>
      </c>
      <c r="C213" s="102" t="s">
        <v>304</v>
      </c>
      <c r="D213" s="102" t="s">
        <v>83</v>
      </c>
      <c r="E213" s="102" t="s">
        <v>42</v>
      </c>
      <c r="F213" s="102" t="s">
        <v>178</v>
      </c>
      <c r="G213" s="102" t="s">
        <v>840</v>
      </c>
      <c r="H213" s="103">
        <v>4040</v>
      </c>
      <c r="I213" s="101">
        <v>3</v>
      </c>
      <c r="J213" s="104">
        <f>อุดรธานี!F39</f>
        <v>1247982.26</v>
      </c>
      <c r="K213" s="105">
        <f>อุดรธานี!AM39</f>
        <v>1209771.9800000002</v>
      </c>
      <c r="L213" s="106">
        <f>อุดรธานี!AN39</f>
        <v>1471790.78</v>
      </c>
      <c r="M213" s="106">
        <f>อุดรธานี!AO39</f>
        <v>1482510.8299999998</v>
      </c>
      <c r="N213" s="102"/>
      <c r="O213" s="102"/>
      <c r="P213" s="102"/>
      <c r="Q213" s="94">
        <f t="shared" si="8"/>
        <v>-10720.049999999814</v>
      </c>
      <c r="R213" s="95">
        <f t="shared" si="9"/>
        <v>364.30464851485146</v>
      </c>
    </row>
    <row r="214" spans="1:18" x14ac:dyDescent="0.35">
      <c r="A214" s="101">
        <v>4</v>
      </c>
      <c r="B214" s="102" t="s">
        <v>62</v>
      </c>
      <c r="C214" s="102" t="s">
        <v>304</v>
      </c>
      <c r="D214" s="102" t="s">
        <v>83</v>
      </c>
      <c r="E214" s="102" t="s">
        <v>42</v>
      </c>
      <c r="F214" s="102" t="s">
        <v>178</v>
      </c>
      <c r="G214" s="102" t="s">
        <v>841</v>
      </c>
      <c r="H214" s="103">
        <v>3777</v>
      </c>
      <c r="I214" s="101">
        <v>3</v>
      </c>
      <c r="J214" s="104">
        <f>อุดรธานี!F40</f>
        <v>427376.4</v>
      </c>
      <c r="K214" s="105">
        <f>อุดรธานี!AM40</f>
        <v>514586.67000000004</v>
      </c>
      <c r="L214" s="106">
        <f>อุดรธานี!AN40</f>
        <v>1945947.23</v>
      </c>
      <c r="M214" s="106">
        <f>อุดรธานี!AO40</f>
        <v>1977645.42</v>
      </c>
      <c r="N214" s="102"/>
      <c r="O214" s="102"/>
      <c r="P214" s="102"/>
      <c r="Q214" s="94">
        <f t="shared" si="8"/>
        <v>-31698.189999999944</v>
      </c>
      <c r="R214" s="95">
        <f t="shared" si="9"/>
        <v>515.20975112523161</v>
      </c>
    </row>
    <row r="215" spans="1:18" x14ac:dyDescent="0.35">
      <c r="A215" s="101">
        <v>5</v>
      </c>
      <c r="B215" s="102" t="s">
        <v>62</v>
      </c>
      <c r="C215" s="102" t="s">
        <v>304</v>
      </c>
      <c r="D215" s="102" t="s">
        <v>83</v>
      </c>
      <c r="E215" s="102" t="s">
        <v>42</v>
      </c>
      <c r="F215" s="102" t="s">
        <v>178</v>
      </c>
      <c r="G215" s="102" t="s">
        <v>842</v>
      </c>
      <c r="H215" s="103">
        <v>3629</v>
      </c>
      <c r="I215" s="101">
        <v>3</v>
      </c>
      <c r="J215" s="104">
        <f>อุดรธานี!F41</f>
        <v>228062.4</v>
      </c>
      <c r="K215" s="105">
        <f>อุดรธานี!AM41</f>
        <v>274218.90000000002</v>
      </c>
      <c r="L215" s="106">
        <f>อุดรธานี!AN41</f>
        <v>1762711.75</v>
      </c>
      <c r="M215" s="106">
        <f>อุดรธานี!AO41</f>
        <v>1793045.51</v>
      </c>
      <c r="N215" s="102"/>
      <c r="O215" s="102"/>
      <c r="P215" s="102"/>
      <c r="Q215" s="94">
        <f t="shared" si="8"/>
        <v>-30333.760000000009</v>
      </c>
      <c r="R215" s="95">
        <f t="shared" si="9"/>
        <v>485.72933314962802</v>
      </c>
    </row>
    <row r="216" spans="1:18" x14ac:dyDescent="0.35">
      <c r="A216" s="101">
        <v>6</v>
      </c>
      <c r="B216" s="102" t="s">
        <v>62</v>
      </c>
      <c r="C216" s="102" t="s">
        <v>304</v>
      </c>
      <c r="D216" s="102" t="s">
        <v>83</v>
      </c>
      <c r="E216" s="102" t="s">
        <v>42</v>
      </c>
      <c r="F216" s="102" t="s">
        <v>178</v>
      </c>
      <c r="G216" s="102" t="s">
        <v>843</v>
      </c>
      <c r="H216" s="103">
        <v>7375</v>
      </c>
      <c r="I216" s="101">
        <v>5</v>
      </c>
      <c r="J216" s="104">
        <f>อุดรธานี!F42</f>
        <v>956406.32</v>
      </c>
      <c r="K216" s="105">
        <f>อุดรธานี!AM42</f>
        <v>961463.76</v>
      </c>
      <c r="L216" s="106">
        <f>อุดรธานี!AN42</f>
        <v>3250817.31</v>
      </c>
      <c r="M216" s="106">
        <f>อุดรธานี!AO42</f>
        <v>3133015.1799999997</v>
      </c>
      <c r="N216" s="102"/>
      <c r="O216" s="102"/>
      <c r="P216" s="102"/>
      <c r="Q216" s="94">
        <f t="shared" si="8"/>
        <v>117802.13000000035</v>
      </c>
      <c r="R216" s="95">
        <f t="shared" si="9"/>
        <v>440.78878779661017</v>
      </c>
    </row>
    <row r="217" spans="1:18" x14ac:dyDescent="0.35">
      <c r="A217" s="101">
        <v>7</v>
      </c>
      <c r="B217" s="102" t="s">
        <v>62</v>
      </c>
      <c r="C217" s="102" t="s">
        <v>304</v>
      </c>
      <c r="D217" s="102" t="s">
        <v>83</v>
      </c>
      <c r="E217" s="102" t="s">
        <v>42</v>
      </c>
      <c r="F217" s="102" t="s">
        <v>178</v>
      </c>
      <c r="G217" s="102" t="s">
        <v>844</v>
      </c>
      <c r="H217" s="103">
        <v>7220</v>
      </c>
      <c r="I217" s="101">
        <v>5</v>
      </c>
      <c r="J217" s="104">
        <f>อุดรธานี!F43</f>
        <v>1084731.17</v>
      </c>
      <c r="K217" s="105">
        <f>อุดรธานี!AM43</f>
        <v>1136994.7</v>
      </c>
      <c r="L217" s="106">
        <f>อุดรธานี!AN43</f>
        <v>2609090.8199999998</v>
      </c>
      <c r="M217" s="106">
        <f>อุดรธานี!AO43</f>
        <v>2710974.58</v>
      </c>
      <c r="N217" s="102"/>
      <c r="O217" s="102"/>
      <c r="P217" s="102"/>
      <c r="Q217" s="94">
        <f t="shared" si="8"/>
        <v>-101883.76000000024</v>
      </c>
      <c r="R217" s="95">
        <f t="shared" si="9"/>
        <v>361.36991966759001</v>
      </c>
    </row>
    <row r="218" spans="1:18" x14ac:dyDescent="0.35">
      <c r="A218" s="101">
        <v>8</v>
      </c>
      <c r="B218" s="102" t="s">
        <v>62</v>
      </c>
      <c r="C218" s="102" t="s">
        <v>304</v>
      </c>
      <c r="D218" s="102" t="s">
        <v>83</v>
      </c>
      <c r="E218" s="102" t="s">
        <v>42</v>
      </c>
      <c r="F218" s="102" t="s">
        <v>178</v>
      </c>
      <c r="G218" s="102" t="s">
        <v>845</v>
      </c>
      <c r="H218" s="103">
        <v>2933</v>
      </c>
      <c r="I218" s="101">
        <v>2</v>
      </c>
      <c r="J218" s="104">
        <f>อุดรธานี!F44</f>
        <v>869835.13</v>
      </c>
      <c r="K218" s="105">
        <f>อุดรธานี!AM44</f>
        <v>528115.06000000006</v>
      </c>
      <c r="L218" s="106">
        <f>อุดรธานี!AN44</f>
        <v>1384798.1600000001</v>
      </c>
      <c r="M218" s="106">
        <f>อุดรธานี!AO44</f>
        <v>1535246.1400000001</v>
      </c>
      <c r="N218" s="102"/>
      <c r="O218" s="102"/>
      <c r="P218" s="102"/>
      <c r="Q218" s="94">
        <f t="shared" si="8"/>
        <v>-150447.97999999998</v>
      </c>
      <c r="R218" s="95">
        <f t="shared" si="9"/>
        <v>472.14393453801574</v>
      </c>
    </row>
    <row r="219" spans="1:18" x14ac:dyDescent="0.35">
      <c r="A219" s="101">
        <v>9</v>
      </c>
      <c r="B219" s="102" t="s">
        <v>62</v>
      </c>
      <c r="C219" s="102" t="s">
        <v>304</v>
      </c>
      <c r="D219" s="102" t="s">
        <v>83</v>
      </c>
      <c r="E219" s="102" t="s">
        <v>42</v>
      </c>
      <c r="F219" s="102" t="s">
        <v>178</v>
      </c>
      <c r="G219" s="102" t="s">
        <v>846</v>
      </c>
      <c r="H219" s="103">
        <v>3400</v>
      </c>
      <c r="I219" s="101">
        <v>3</v>
      </c>
      <c r="J219" s="104">
        <f>อุดรธานี!F45</f>
        <v>257966.18</v>
      </c>
      <c r="K219" s="105">
        <f>อุดรธานี!AM45</f>
        <v>254384.38</v>
      </c>
      <c r="L219" s="106">
        <f>อุดรธานี!AN45</f>
        <v>1289452.51</v>
      </c>
      <c r="M219" s="106">
        <f>อุดรธานี!AO45</f>
        <v>1422420.53</v>
      </c>
      <c r="N219" s="102"/>
      <c r="O219" s="102"/>
      <c r="P219" s="102"/>
      <c r="Q219" s="94">
        <f t="shared" si="8"/>
        <v>-132968.02000000002</v>
      </c>
      <c r="R219" s="95">
        <f t="shared" si="9"/>
        <v>379.25073823529414</v>
      </c>
    </row>
    <row r="220" spans="1:18" x14ac:dyDescent="0.35">
      <c r="A220" s="101">
        <v>10</v>
      </c>
      <c r="B220" s="102" t="s">
        <v>62</v>
      </c>
      <c r="C220" s="102" t="s">
        <v>304</v>
      </c>
      <c r="D220" s="102" t="s">
        <v>83</v>
      </c>
      <c r="E220" s="102" t="s">
        <v>42</v>
      </c>
      <c r="F220" s="102" t="s">
        <v>178</v>
      </c>
      <c r="G220" s="102" t="s">
        <v>847</v>
      </c>
      <c r="H220" s="103">
        <v>2041</v>
      </c>
      <c r="I220" s="101">
        <v>2</v>
      </c>
      <c r="J220" s="104">
        <f>อุดรธานี!F46</f>
        <v>273007.78000000003</v>
      </c>
      <c r="K220" s="105">
        <f>อุดรธานี!AM46</f>
        <v>321076.23000000004</v>
      </c>
      <c r="L220" s="106">
        <f>อุดรธานี!AN46</f>
        <v>1175005.8799999999</v>
      </c>
      <c r="M220" s="106">
        <f>อุดรธานี!AO46</f>
        <v>1234166.3500000001</v>
      </c>
      <c r="N220" s="102"/>
      <c r="O220" s="102"/>
      <c r="P220" s="102"/>
      <c r="Q220" s="94">
        <f t="shared" si="8"/>
        <v>-59160.470000000205</v>
      </c>
      <c r="R220" s="95">
        <f t="shared" si="9"/>
        <v>575.70106810387063</v>
      </c>
    </row>
    <row r="221" spans="1:18" x14ac:dyDescent="0.35">
      <c r="A221" s="101">
        <v>11</v>
      </c>
      <c r="B221" s="102" t="s">
        <v>62</v>
      </c>
      <c r="C221" s="102" t="s">
        <v>304</v>
      </c>
      <c r="D221" s="102" t="s">
        <v>83</v>
      </c>
      <c r="E221" s="102" t="s">
        <v>42</v>
      </c>
      <c r="F221" s="102" t="s">
        <v>178</v>
      </c>
      <c r="G221" s="102" t="s">
        <v>848</v>
      </c>
      <c r="H221" s="103">
        <v>3738</v>
      </c>
      <c r="I221" s="101">
        <v>3</v>
      </c>
      <c r="J221" s="104">
        <f>อุดรธานี!F47</f>
        <v>400708.64</v>
      </c>
      <c r="K221" s="105">
        <f>อุดรธานี!AM47</f>
        <v>408891.71</v>
      </c>
      <c r="L221" s="106">
        <f>อุดรธานี!AN47</f>
        <v>1445753.13</v>
      </c>
      <c r="M221" s="106">
        <f>อุดรธานี!AO47</f>
        <v>1621062.73</v>
      </c>
      <c r="N221" s="102"/>
      <c r="O221" s="102"/>
      <c r="P221" s="102"/>
      <c r="Q221" s="94">
        <f t="shared" si="8"/>
        <v>-175309.60000000009</v>
      </c>
      <c r="R221" s="95">
        <f t="shared" si="9"/>
        <v>386.77183788121988</v>
      </c>
    </row>
    <row r="222" spans="1:18" x14ac:dyDescent="0.35">
      <c r="A222" s="101">
        <v>12</v>
      </c>
      <c r="B222" s="102" t="s">
        <v>62</v>
      </c>
      <c r="C222" s="102" t="s">
        <v>304</v>
      </c>
      <c r="D222" s="102" t="s">
        <v>83</v>
      </c>
      <c r="E222" s="102" t="s">
        <v>42</v>
      </c>
      <c r="F222" s="102" t="s">
        <v>178</v>
      </c>
      <c r="G222" s="102" t="s">
        <v>849</v>
      </c>
      <c r="H222" s="103">
        <v>3574</v>
      </c>
      <c r="I222" s="101">
        <v>3</v>
      </c>
      <c r="J222" s="104">
        <f>อุดรธานี!F48</f>
        <v>597522.30000000005</v>
      </c>
      <c r="K222" s="105">
        <f>อุดรธานี!AM48</f>
        <v>618124.30000000005</v>
      </c>
      <c r="L222" s="106">
        <f>อุดรธานี!AN48</f>
        <v>1370888.98</v>
      </c>
      <c r="M222" s="106">
        <f>อุดรธานี!AO48</f>
        <v>1333066.8499999999</v>
      </c>
      <c r="N222" s="102"/>
      <c r="O222" s="102"/>
      <c r="P222" s="102"/>
      <c r="Q222" s="94">
        <f t="shared" si="8"/>
        <v>37822.130000000121</v>
      </c>
      <c r="R222" s="95">
        <f t="shared" si="9"/>
        <v>383.57274202574143</v>
      </c>
    </row>
    <row r="223" spans="1:18" s="113" customFormat="1" x14ac:dyDescent="0.35">
      <c r="A223" s="107">
        <v>2</v>
      </c>
      <c r="B223" s="108" t="s">
        <v>62</v>
      </c>
      <c r="C223" s="108"/>
      <c r="D223" s="108"/>
      <c r="E223" s="108" t="s">
        <v>75</v>
      </c>
      <c r="F223" s="108"/>
      <c r="G223" s="108" t="s">
        <v>306</v>
      </c>
      <c r="H223" s="114">
        <f>SUM(H211:H222)</f>
        <v>45154</v>
      </c>
      <c r="I223" s="107"/>
      <c r="J223" s="110">
        <f>SUM(J211:J222)</f>
        <v>7101154.6799999988</v>
      </c>
      <c r="K223" s="110">
        <f>SUM(K211:K222)</f>
        <v>6966158.1100000003</v>
      </c>
      <c r="L223" s="110">
        <f>SUM(L211:L222)</f>
        <v>19184787.73</v>
      </c>
      <c r="M223" s="110">
        <f>SUM(M211:M222)</f>
        <v>19723905.379999999</v>
      </c>
      <c r="N223" s="108">
        <v>11</v>
      </c>
      <c r="O223" s="108">
        <v>11</v>
      </c>
      <c r="P223" s="108">
        <f>N223-O223</f>
        <v>0</v>
      </c>
      <c r="Q223" s="111">
        <f t="shared" si="8"/>
        <v>-539117.64999999851</v>
      </c>
      <c r="R223" s="112">
        <f>L223/H223</f>
        <v>424.87460092129157</v>
      </c>
    </row>
    <row r="224" spans="1:18" x14ac:dyDescent="0.35">
      <c r="A224" s="101">
        <v>1</v>
      </c>
      <c r="B224" s="102" t="s">
        <v>62</v>
      </c>
      <c r="C224" s="102" t="s">
        <v>29</v>
      </c>
      <c r="D224" s="102" t="s">
        <v>90</v>
      </c>
      <c r="E224" s="102" t="s">
        <v>30</v>
      </c>
      <c r="F224" s="102" t="s">
        <v>208</v>
      </c>
      <c r="G224" s="102" t="s">
        <v>307</v>
      </c>
      <c r="H224" s="103"/>
      <c r="I224" s="101"/>
      <c r="J224" s="104"/>
      <c r="K224" s="105"/>
      <c r="L224" s="106"/>
      <c r="M224" s="106"/>
      <c r="N224" s="102"/>
      <c r="O224" s="102"/>
      <c r="P224" s="102"/>
    </row>
    <row r="225" spans="1:18" x14ac:dyDescent="0.35">
      <c r="A225" s="101">
        <v>2</v>
      </c>
      <c r="B225" s="102" t="s">
        <v>62</v>
      </c>
      <c r="C225" s="102" t="s">
        <v>29</v>
      </c>
      <c r="D225" s="102" t="s">
        <v>90</v>
      </c>
      <c r="E225" s="102" t="s">
        <v>30</v>
      </c>
      <c r="F225" s="102" t="s">
        <v>178</v>
      </c>
      <c r="G225" s="102" t="s">
        <v>850</v>
      </c>
      <c r="H225" s="103">
        <v>3277</v>
      </c>
      <c r="I225" s="101">
        <v>3</v>
      </c>
      <c r="J225" s="104">
        <f>อุดรธานี!F49</f>
        <v>311754.53000000003</v>
      </c>
      <c r="K225" s="105">
        <f>อุดรธานี!AM49</f>
        <v>575757.02</v>
      </c>
      <c r="L225" s="106">
        <f>อุดรธานี!AN49</f>
        <v>1623357.97</v>
      </c>
      <c r="M225" s="106">
        <f>อุดรธานี!AO49</f>
        <v>1547216.73</v>
      </c>
      <c r="N225" s="102"/>
      <c r="O225" s="102"/>
      <c r="P225" s="102"/>
      <c r="Q225" s="94">
        <f t="shared" si="8"/>
        <v>76141.239999999991</v>
      </c>
      <c r="R225" s="95">
        <f t="shared" si="9"/>
        <v>495.37930119011293</v>
      </c>
    </row>
    <row r="226" spans="1:18" x14ac:dyDescent="0.35">
      <c r="A226" s="101">
        <v>3</v>
      </c>
      <c r="B226" s="102" t="s">
        <v>62</v>
      </c>
      <c r="C226" s="102" t="s">
        <v>29</v>
      </c>
      <c r="D226" s="102" t="s">
        <v>90</v>
      </c>
      <c r="E226" s="102" t="s">
        <v>30</v>
      </c>
      <c r="F226" s="102" t="s">
        <v>178</v>
      </c>
      <c r="G226" s="102" t="s">
        <v>851</v>
      </c>
      <c r="H226" s="103">
        <v>3411</v>
      </c>
      <c r="I226" s="101">
        <v>3</v>
      </c>
      <c r="J226" s="104">
        <f>อุดรธานี!F50</f>
        <v>301166.76</v>
      </c>
      <c r="K226" s="104">
        <f>อุดรธานี!AM50</f>
        <v>578730.84000000008</v>
      </c>
      <c r="L226" s="106">
        <f>อุดรธานี!AN50</f>
        <v>2214985.87</v>
      </c>
      <c r="M226" s="106">
        <f>อุดรธานี!AO50</f>
        <v>1793277.54</v>
      </c>
      <c r="N226" s="102"/>
      <c r="O226" s="102"/>
      <c r="P226" s="102"/>
      <c r="Q226" s="94">
        <f t="shared" si="8"/>
        <v>421708.33000000007</v>
      </c>
      <c r="R226" s="95">
        <f t="shared" si="9"/>
        <v>649.36554382878921</v>
      </c>
    </row>
    <row r="227" spans="1:18" s="151" customFormat="1" x14ac:dyDescent="0.35">
      <c r="A227" s="146">
        <v>4</v>
      </c>
      <c r="B227" s="147" t="s">
        <v>62</v>
      </c>
      <c r="C227" s="147" t="s">
        <v>29</v>
      </c>
      <c r="D227" s="147" t="s">
        <v>90</v>
      </c>
      <c r="E227" s="147" t="s">
        <v>30</v>
      </c>
      <c r="F227" s="147" t="s">
        <v>178</v>
      </c>
      <c r="G227" s="147" t="s">
        <v>852</v>
      </c>
      <c r="H227" s="148">
        <v>2894</v>
      </c>
      <c r="I227" s="149">
        <v>2</v>
      </c>
      <c r="J227" s="154">
        <f>อุดรธานี!F51</f>
        <v>188123.75</v>
      </c>
      <c r="K227" s="154">
        <f>อุดรธานี!AM51</f>
        <v>232598.99999999997</v>
      </c>
      <c r="L227" s="154">
        <f>อุดรธานี!AN51</f>
        <v>1612235.3199999998</v>
      </c>
      <c r="M227" s="154">
        <f>อุดรธานี!AO51</f>
        <v>1548056.04</v>
      </c>
      <c r="N227" s="147"/>
      <c r="O227" s="147"/>
      <c r="P227" s="147"/>
      <c r="Q227" s="150">
        <f t="shared" si="8"/>
        <v>64179.279999999795</v>
      </c>
      <c r="R227" s="150">
        <f t="shared" si="9"/>
        <v>557.09582584657903</v>
      </c>
    </row>
    <row r="228" spans="1:18" s="151" customFormat="1" x14ac:dyDescent="0.35">
      <c r="A228" s="146">
        <v>5</v>
      </c>
      <c r="B228" s="147" t="s">
        <v>62</v>
      </c>
      <c r="C228" s="147" t="s">
        <v>29</v>
      </c>
      <c r="D228" s="147" t="s">
        <v>90</v>
      </c>
      <c r="E228" s="147" t="s">
        <v>30</v>
      </c>
      <c r="F228" s="147" t="s">
        <v>178</v>
      </c>
      <c r="G228" s="147" t="s">
        <v>853</v>
      </c>
      <c r="H228" s="148">
        <v>2458</v>
      </c>
      <c r="I228" s="149">
        <v>2</v>
      </c>
      <c r="J228" s="154">
        <f>อุดรธานี!F52</f>
        <v>171953.49</v>
      </c>
      <c r="K228" s="154">
        <f>อุดรธานี!AM52</f>
        <v>291057.49</v>
      </c>
      <c r="L228" s="154">
        <f>อุดรธานี!AN52</f>
        <v>2152173.9699999997</v>
      </c>
      <c r="M228" s="154">
        <f>อุดรธานี!AO52</f>
        <v>1959675.39</v>
      </c>
      <c r="N228" s="147"/>
      <c r="O228" s="147"/>
      <c r="P228" s="147"/>
      <c r="Q228" s="150">
        <f t="shared" si="8"/>
        <v>192498.57999999984</v>
      </c>
      <c r="R228" s="150">
        <f t="shared" si="9"/>
        <v>875.57932058584208</v>
      </c>
    </row>
    <row r="229" spans="1:18" s="151" customFormat="1" x14ac:dyDescent="0.35">
      <c r="A229" s="146">
        <v>6</v>
      </c>
      <c r="B229" s="147" t="s">
        <v>62</v>
      </c>
      <c r="C229" s="147" t="s">
        <v>29</v>
      </c>
      <c r="D229" s="147" t="s">
        <v>90</v>
      </c>
      <c r="E229" s="147" t="s">
        <v>30</v>
      </c>
      <c r="F229" s="147" t="s">
        <v>178</v>
      </c>
      <c r="G229" s="147" t="s">
        <v>854</v>
      </c>
      <c r="H229" s="148">
        <v>5253</v>
      </c>
      <c r="I229" s="149">
        <v>4</v>
      </c>
      <c r="J229" s="154">
        <f>อุดรธานี!F53</f>
        <v>389598.68</v>
      </c>
      <c r="K229" s="154">
        <f>อุดรธานี!AM53</f>
        <v>204216.68999999994</v>
      </c>
      <c r="L229" s="154">
        <f>อุดรธานี!AN53</f>
        <v>2036209.99</v>
      </c>
      <c r="M229" s="154">
        <f>อุดรธานี!AO53</f>
        <v>2395462.0699999998</v>
      </c>
      <c r="N229" s="147"/>
      <c r="O229" s="147"/>
      <c r="P229" s="147"/>
      <c r="Q229" s="150">
        <f t="shared" si="8"/>
        <v>-359252.07999999984</v>
      </c>
      <c r="R229" s="150">
        <f t="shared" si="9"/>
        <v>387.62802017894535</v>
      </c>
    </row>
    <row r="230" spans="1:18" s="158" customFormat="1" x14ac:dyDescent="0.35">
      <c r="A230" s="152">
        <v>7</v>
      </c>
      <c r="B230" s="153" t="s">
        <v>62</v>
      </c>
      <c r="C230" s="153" t="s">
        <v>29</v>
      </c>
      <c r="D230" s="153" t="s">
        <v>90</v>
      </c>
      <c r="E230" s="153" t="s">
        <v>30</v>
      </c>
      <c r="F230" s="153" t="s">
        <v>178</v>
      </c>
      <c r="G230" s="153" t="s">
        <v>855</v>
      </c>
      <c r="H230" s="148">
        <v>2165</v>
      </c>
      <c r="I230" s="152">
        <v>2</v>
      </c>
      <c r="J230" s="154">
        <f>อุดรธานี!F54</f>
        <v>353539.3</v>
      </c>
      <c r="K230" s="154">
        <f>อุดรธานี!AM54</f>
        <v>573693.18999999994</v>
      </c>
      <c r="L230" s="154">
        <f>อุดรธานี!AN54</f>
        <v>1389512.1</v>
      </c>
      <c r="M230" s="154">
        <f>อุดรธานี!AO54</f>
        <v>1394176.27</v>
      </c>
      <c r="N230" s="153"/>
      <c r="O230" s="153"/>
      <c r="P230" s="153"/>
      <c r="Q230" s="156">
        <f t="shared" si="8"/>
        <v>-4664.1699999999255</v>
      </c>
      <c r="R230" s="157">
        <f t="shared" si="9"/>
        <v>641.80697459584303</v>
      </c>
    </row>
    <row r="231" spans="1:18" s="158" customFormat="1" x14ac:dyDescent="0.35">
      <c r="A231" s="152">
        <v>8</v>
      </c>
      <c r="B231" s="153" t="s">
        <v>62</v>
      </c>
      <c r="C231" s="153" t="s">
        <v>29</v>
      </c>
      <c r="D231" s="153" t="s">
        <v>90</v>
      </c>
      <c r="E231" s="153" t="s">
        <v>30</v>
      </c>
      <c r="F231" s="153" t="s">
        <v>178</v>
      </c>
      <c r="G231" s="153" t="s">
        <v>856</v>
      </c>
      <c r="H231" s="148">
        <v>2520</v>
      </c>
      <c r="I231" s="152">
        <v>2</v>
      </c>
      <c r="J231" s="154">
        <f>อุดรธานี!F55</f>
        <v>83391.149999999994</v>
      </c>
      <c r="K231" s="154">
        <f>อุดรธานี!AM55</f>
        <v>184970.28</v>
      </c>
      <c r="L231" s="154">
        <f>อุดรธานี!AN55</f>
        <v>1039782.54</v>
      </c>
      <c r="M231" s="154">
        <f>อุดรธานี!AO55</f>
        <v>1056470.1300000001</v>
      </c>
      <c r="N231" s="153"/>
      <c r="O231" s="153"/>
      <c r="P231" s="153"/>
      <c r="Q231" s="156">
        <f t="shared" si="8"/>
        <v>-16687.590000000084</v>
      </c>
      <c r="R231" s="157">
        <f t="shared" si="9"/>
        <v>412.61211904761905</v>
      </c>
    </row>
    <row r="232" spans="1:18" s="151" customFormat="1" x14ac:dyDescent="0.35">
      <c r="A232" s="146">
        <v>9</v>
      </c>
      <c r="B232" s="147" t="s">
        <v>62</v>
      </c>
      <c r="C232" s="147" t="s">
        <v>29</v>
      </c>
      <c r="D232" s="147" t="s">
        <v>90</v>
      </c>
      <c r="E232" s="147" t="s">
        <v>30</v>
      </c>
      <c r="F232" s="147" t="s">
        <v>178</v>
      </c>
      <c r="G232" s="147" t="s">
        <v>857</v>
      </c>
      <c r="H232" s="148">
        <v>7151</v>
      </c>
      <c r="I232" s="149">
        <v>5</v>
      </c>
      <c r="J232" s="154">
        <f>อุดรธานี!F56</f>
        <v>347270.41</v>
      </c>
      <c r="K232" s="154">
        <f>อุดรธานี!AM56</f>
        <v>492057.63</v>
      </c>
      <c r="L232" s="154">
        <f>อุดรธานี!AN56</f>
        <v>2374861.31</v>
      </c>
      <c r="M232" s="154">
        <f>อุดรธานี!AO56</f>
        <v>2294689.67</v>
      </c>
      <c r="N232" s="147"/>
      <c r="O232" s="147"/>
      <c r="P232" s="147"/>
      <c r="Q232" s="150">
        <f t="shared" si="8"/>
        <v>80171.64000000013</v>
      </c>
      <c r="R232" s="150">
        <f t="shared" si="9"/>
        <v>332.1019871346665</v>
      </c>
    </row>
    <row r="233" spans="1:18" s="158" customFormat="1" x14ac:dyDescent="0.35">
      <c r="A233" s="152">
        <v>10</v>
      </c>
      <c r="B233" s="153" t="s">
        <v>62</v>
      </c>
      <c r="C233" s="153" t="s">
        <v>29</v>
      </c>
      <c r="D233" s="153" t="s">
        <v>90</v>
      </c>
      <c r="E233" s="153" t="s">
        <v>30</v>
      </c>
      <c r="F233" s="153" t="s">
        <v>178</v>
      </c>
      <c r="G233" s="153" t="s">
        <v>858</v>
      </c>
      <c r="H233" s="148">
        <v>6762</v>
      </c>
      <c r="I233" s="152">
        <v>5</v>
      </c>
      <c r="J233" s="154">
        <f>อุดรธานี!F57</f>
        <v>242532.44</v>
      </c>
      <c r="K233" s="155">
        <f>อุดรธานี!AM57</f>
        <v>677996.95000000007</v>
      </c>
      <c r="L233" s="154">
        <f>อุดรธานี!AN57</f>
        <v>2549215.36</v>
      </c>
      <c r="M233" s="154">
        <f>อุดรธานี!AO57</f>
        <v>2083331.66</v>
      </c>
      <c r="N233" s="153"/>
      <c r="O233" s="153"/>
      <c r="P233" s="153"/>
      <c r="Q233" s="156">
        <f t="shared" si="8"/>
        <v>465883.69999999995</v>
      </c>
      <c r="R233" s="157">
        <f t="shared" si="9"/>
        <v>376.99132800946461</v>
      </c>
    </row>
    <row r="234" spans="1:18" s="151" customFormat="1" x14ac:dyDescent="0.35">
      <c r="A234" s="146">
        <v>11</v>
      </c>
      <c r="B234" s="147" t="s">
        <v>62</v>
      </c>
      <c r="C234" s="147" t="s">
        <v>29</v>
      </c>
      <c r="D234" s="147" t="s">
        <v>90</v>
      </c>
      <c r="E234" s="147" t="s">
        <v>30</v>
      </c>
      <c r="F234" s="147" t="s">
        <v>178</v>
      </c>
      <c r="G234" s="147" t="s">
        <v>859</v>
      </c>
      <c r="H234" s="148">
        <v>3820</v>
      </c>
      <c r="I234" s="149">
        <v>3</v>
      </c>
      <c r="J234" s="154">
        <f>อุดรธานี!F58</f>
        <v>110425.82</v>
      </c>
      <c r="K234" s="154">
        <f>อุดรธานี!AM58</f>
        <v>396313.81</v>
      </c>
      <c r="L234" s="154">
        <f>อุดรธานี!AN58</f>
        <v>2317837.87</v>
      </c>
      <c r="M234" s="154">
        <f>อุดรธานี!AO58</f>
        <v>2168295.9499999997</v>
      </c>
      <c r="N234" s="147"/>
      <c r="O234" s="147"/>
      <c r="P234" s="147"/>
      <c r="Q234" s="150">
        <f t="shared" si="8"/>
        <v>149541.92000000039</v>
      </c>
      <c r="R234" s="150">
        <f t="shared" si="9"/>
        <v>606.76384031413613</v>
      </c>
    </row>
    <row r="235" spans="1:18" s="151" customFormat="1" x14ac:dyDescent="0.35">
      <c r="A235" s="146">
        <v>12</v>
      </c>
      <c r="B235" s="147" t="s">
        <v>62</v>
      </c>
      <c r="C235" s="147" t="s">
        <v>29</v>
      </c>
      <c r="D235" s="147" t="s">
        <v>90</v>
      </c>
      <c r="E235" s="147" t="s">
        <v>30</v>
      </c>
      <c r="F235" s="147" t="s">
        <v>178</v>
      </c>
      <c r="G235" s="147" t="s">
        <v>860</v>
      </c>
      <c r="H235" s="148">
        <v>2779</v>
      </c>
      <c r="I235" s="149">
        <v>2</v>
      </c>
      <c r="J235" s="154">
        <f>อุดรธานี!F59</f>
        <v>128018.65</v>
      </c>
      <c r="K235" s="154">
        <f>อุดรธานี!AM59</f>
        <v>448747.05</v>
      </c>
      <c r="L235" s="154">
        <f>อุดรธานี!AN59</f>
        <v>1633128.4100000001</v>
      </c>
      <c r="M235" s="154">
        <f>อุดรธานี!AO59</f>
        <v>1398620.3499999999</v>
      </c>
      <c r="N235" s="147"/>
      <c r="O235" s="147"/>
      <c r="P235" s="147"/>
      <c r="Q235" s="150">
        <f t="shared" si="8"/>
        <v>234508.06000000029</v>
      </c>
      <c r="R235" s="150">
        <f t="shared" si="9"/>
        <v>587.66765383231382</v>
      </c>
    </row>
    <row r="236" spans="1:18" s="113" customFormat="1" x14ac:dyDescent="0.35">
      <c r="A236" s="107">
        <v>3</v>
      </c>
      <c r="B236" s="108" t="s">
        <v>62</v>
      </c>
      <c r="C236" s="108"/>
      <c r="D236" s="108"/>
      <c r="E236" s="108" t="s">
        <v>75</v>
      </c>
      <c r="F236" s="108"/>
      <c r="G236" s="108" t="s">
        <v>308</v>
      </c>
      <c r="H236" s="114">
        <f>SUM(H224:H235)</f>
        <v>42490</v>
      </c>
      <c r="I236" s="107"/>
      <c r="J236" s="110">
        <f>SUM(J224:J235)</f>
        <v>2627774.9799999995</v>
      </c>
      <c r="K236" s="110">
        <f>SUM(K224:K235)</f>
        <v>4656139.9499999993</v>
      </c>
      <c r="L236" s="110">
        <f>SUM(L224:L235)</f>
        <v>20943300.710000001</v>
      </c>
      <c r="M236" s="110">
        <f>SUM(M224:M235)</f>
        <v>19639271.800000001</v>
      </c>
      <c r="N236" s="108">
        <v>11</v>
      </c>
      <c r="O236" s="108">
        <v>11</v>
      </c>
      <c r="P236" s="108">
        <f>N236-O236</f>
        <v>0</v>
      </c>
      <c r="Q236" s="159">
        <f t="shared" si="8"/>
        <v>1304028.9100000001</v>
      </c>
      <c r="R236" s="112">
        <f>L236/H236</f>
        <v>492.89952247587672</v>
      </c>
    </row>
    <row r="237" spans="1:18" x14ac:dyDescent="0.35">
      <c r="A237" s="101">
        <v>1</v>
      </c>
      <c r="B237" s="102" t="s">
        <v>62</v>
      </c>
      <c r="C237" s="102" t="s">
        <v>31</v>
      </c>
      <c r="D237" s="102" t="s">
        <v>97</v>
      </c>
      <c r="E237" s="102" t="s">
        <v>32</v>
      </c>
      <c r="F237" s="102" t="s">
        <v>175</v>
      </c>
      <c r="G237" s="102" t="s">
        <v>309</v>
      </c>
      <c r="H237" s="103"/>
      <c r="I237" s="101"/>
      <c r="J237" s="104"/>
      <c r="K237" s="105"/>
      <c r="L237" s="106"/>
      <c r="M237" s="106"/>
      <c r="N237" s="102"/>
      <c r="O237" s="102"/>
      <c r="P237" s="102"/>
    </row>
    <row r="238" spans="1:18" s="121" customFormat="1" x14ac:dyDescent="0.35">
      <c r="A238" s="115">
        <v>2</v>
      </c>
      <c r="B238" s="116" t="s">
        <v>62</v>
      </c>
      <c r="C238" s="116" t="s">
        <v>31</v>
      </c>
      <c r="D238" s="116" t="s">
        <v>97</v>
      </c>
      <c r="E238" s="116" t="s">
        <v>32</v>
      </c>
      <c r="F238" s="116" t="s">
        <v>178</v>
      </c>
      <c r="G238" s="116" t="s">
        <v>861</v>
      </c>
      <c r="H238" s="117">
        <v>4680</v>
      </c>
      <c r="I238" s="115">
        <v>4</v>
      </c>
      <c r="J238" s="106">
        <f>อุดรธานี!F60</f>
        <v>1369990.74</v>
      </c>
      <c r="K238" s="106">
        <f>อุดรธานี!AM60</f>
        <v>1449075.96</v>
      </c>
      <c r="L238" s="106">
        <f>อุดรธานี!AN60</f>
        <v>1606616.67</v>
      </c>
      <c r="M238" s="106">
        <f>อุดรธานี!AO60</f>
        <v>1409469.11</v>
      </c>
      <c r="N238" s="160"/>
      <c r="O238" s="160"/>
      <c r="P238" s="160"/>
      <c r="Q238" s="119">
        <f t="shared" si="8"/>
        <v>197147.55999999982</v>
      </c>
      <c r="R238" s="120">
        <f t="shared" si="9"/>
        <v>343.29416025641024</v>
      </c>
    </row>
    <row r="239" spans="1:18" x14ac:dyDescent="0.35">
      <c r="A239" s="101">
        <v>3</v>
      </c>
      <c r="B239" s="102" t="s">
        <v>62</v>
      </c>
      <c r="C239" s="102" t="s">
        <v>31</v>
      </c>
      <c r="D239" s="102" t="s">
        <v>97</v>
      </c>
      <c r="E239" s="102" t="s">
        <v>32</v>
      </c>
      <c r="F239" s="102" t="s">
        <v>178</v>
      </c>
      <c r="G239" s="102" t="s">
        <v>862</v>
      </c>
      <c r="H239" s="103">
        <v>8548</v>
      </c>
      <c r="I239" s="101">
        <v>5</v>
      </c>
      <c r="J239" s="154">
        <f>อุดรธานี!F61</f>
        <v>3087279.37</v>
      </c>
      <c r="K239" s="154">
        <f>อุดรธานี!AM61</f>
        <v>3172727.29</v>
      </c>
      <c r="L239" s="154">
        <f>อุดรธานี!AN61</f>
        <v>5638573.6799999997</v>
      </c>
      <c r="M239" s="154">
        <f>อุดรธานี!AO61</f>
        <v>3976751.94</v>
      </c>
      <c r="N239" s="102"/>
      <c r="O239" s="102"/>
      <c r="P239" s="102"/>
      <c r="Q239" s="94">
        <f t="shared" si="8"/>
        <v>1661821.7399999998</v>
      </c>
      <c r="R239" s="95">
        <f t="shared" si="9"/>
        <v>659.63660271408514</v>
      </c>
    </row>
    <row r="240" spans="1:18" x14ac:dyDescent="0.35">
      <c r="A240" s="115">
        <v>4</v>
      </c>
      <c r="B240" s="102" t="s">
        <v>62</v>
      </c>
      <c r="C240" s="102" t="s">
        <v>31</v>
      </c>
      <c r="D240" s="102" t="s">
        <v>97</v>
      </c>
      <c r="E240" s="102" t="s">
        <v>32</v>
      </c>
      <c r="F240" s="102" t="s">
        <v>178</v>
      </c>
      <c r="G240" s="102" t="s">
        <v>863</v>
      </c>
      <c r="H240" s="103">
        <v>4511</v>
      </c>
      <c r="I240" s="101">
        <v>4</v>
      </c>
      <c r="J240" s="154">
        <f>อุดรธานี!F62</f>
        <v>173143.58</v>
      </c>
      <c r="K240" s="154">
        <f>อุดรธานี!AM62</f>
        <v>631627.37999999989</v>
      </c>
      <c r="L240" s="154">
        <f>อุดรธานี!AN62</f>
        <v>1987415.01</v>
      </c>
      <c r="M240" s="154">
        <f>อุดรธานี!AO62</f>
        <v>2061029.7000000002</v>
      </c>
      <c r="N240" s="102"/>
      <c r="O240" s="102"/>
      <c r="P240" s="102"/>
      <c r="Q240" s="94">
        <f t="shared" si="8"/>
        <v>-73614.690000000177</v>
      </c>
      <c r="R240" s="95">
        <f t="shared" si="9"/>
        <v>440.57082908446023</v>
      </c>
    </row>
    <row r="241" spans="1:18" x14ac:dyDescent="0.35">
      <c r="A241" s="101">
        <v>5</v>
      </c>
      <c r="B241" s="102" t="s">
        <v>62</v>
      </c>
      <c r="C241" s="102" t="s">
        <v>31</v>
      </c>
      <c r="D241" s="102" t="s">
        <v>97</v>
      </c>
      <c r="E241" s="102" t="s">
        <v>32</v>
      </c>
      <c r="F241" s="102" t="s">
        <v>178</v>
      </c>
      <c r="G241" s="102" t="s">
        <v>864</v>
      </c>
      <c r="H241" s="103">
        <v>3134</v>
      </c>
      <c r="I241" s="101">
        <v>3</v>
      </c>
      <c r="J241" s="154">
        <f>อุดรธานี!F63</f>
        <v>459152.83</v>
      </c>
      <c r="K241" s="154">
        <f>อุดรธานี!AM63</f>
        <v>526232.14000000013</v>
      </c>
      <c r="L241" s="154">
        <f>อุดรธานี!AN63</f>
        <v>1271816.6800000002</v>
      </c>
      <c r="M241" s="154">
        <f>อุดรธานี!AO63</f>
        <v>1181688.58</v>
      </c>
      <c r="N241" s="102"/>
      <c r="O241" s="102"/>
      <c r="P241" s="102"/>
      <c r="Q241" s="94">
        <f t="shared" si="8"/>
        <v>90128.100000000093</v>
      </c>
      <c r="R241" s="95">
        <f t="shared" si="9"/>
        <v>405.81259731971926</v>
      </c>
    </row>
    <row r="242" spans="1:18" x14ac:dyDescent="0.35">
      <c r="A242" s="115">
        <v>6</v>
      </c>
      <c r="B242" s="102" t="s">
        <v>62</v>
      </c>
      <c r="C242" s="102" t="s">
        <v>31</v>
      </c>
      <c r="D242" s="102" t="s">
        <v>97</v>
      </c>
      <c r="E242" s="102" t="s">
        <v>32</v>
      </c>
      <c r="F242" s="102" t="s">
        <v>178</v>
      </c>
      <c r="G242" s="102" t="s">
        <v>865</v>
      </c>
      <c r="H242" s="103">
        <v>7157</v>
      </c>
      <c r="I242" s="101">
        <v>5</v>
      </c>
      <c r="J242" s="154">
        <f>อุดรธานี!F64</f>
        <v>658077.11</v>
      </c>
      <c r="K242" s="154">
        <f>อุดรธานี!AM64</f>
        <v>714709.30999999994</v>
      </c>
      <c r="L242" s="154">
        <f>อุดรธานี!AN64</f>
        <v>2028452.8</v>
      </c>
      <c r="M242" s="154">
        <f>อุดรธานี!AO64</f>
        <v>1579675.65</v>
      </c>
      <c r="N242" s="102"/>
      <c r="O242" s="102"/>
      <c r="P242" s="102"/>
      <c r="Q242" s="94">
        <f t="shared" si="8"/>
        <v>448777.15000000014</v>
      </c>
      <c r="R242" s="95">
        <f t="shared" si="9"/>
        <v>283.42221601229568</v>
      </c>
    </row>
    <row r="243" spans="1:18" x14ac:dyDescent="0.35">
      <c r="A243" s="101">
        <v>7</v>
      </c>
      <c r="B243" s="102" t="s">
        <v>62</v>
      </c>
      <c r="C243" s="102" t="s">
        <v>31</v>
      </c>
      <c r="D243" s="102" t="s">
        <v>97</v>
      </c>
      <c r="E243" s="102" t="s">
        <v>32</v>
      </c>
      <c r="F243" s="102" t="s">
        <v>178</v>
      </c>
      <c r="G243" s="102" t="s">
        <v>866</v>
      </c>
      <c r="H243" s="103">
        <v>5769</v>
      </c>
      <c r="I243" s="101">
        <v>4</v>
      </c>
      <c r="J243" s="154">
        <f>อุดรธานี!F65</f>
        <v>511169.29</v>
      </c>
      <c r="K243" s="154">
        <f>อุดรธานี!AM65</f>
        <v>949730.69000000018</v>
      </c>
      <c r="L243" s="154">
        <f>อุดรธานี!AN65</f>
        <v>3198171.17</v>
      </c>
      <c r="M243" s="154">
        <f>อุดรธานี!AO65</f>
        <v>2569534.11</v>
      </c>
      <c r="N243" s="102"/>
      <c r="O243" s="102"/>
      <c r="P243" s="102"/>
      <c r="Q243" s="94">
        <f t="shared" si="8"/>
        <v>628637.06000000006</v>
      </c>
      <c r="R243" s="95">
        <f t="shared" si="9"/>
        <v>554.37184434044025</v>
      </c>
    </row>
    <row r="244" spans="1:18" x14ac:dyDescent="0.35">
      <c r="A244" s="115">
        <v>8</v>
      </c>
      <c r="B244" s="102" t="s">
        <v>62</v>
      </c>
      <c r="C244" s="102" t="s">
        <v>31</v>
      </c>
      <c r="D244" s="102" t="s">
        <v>97</v>
      </c>
      <c r="E244" s="102" t="s">
        <v>32</v>
      </c>
      <c r="F244" s="102" t="s">
        <v>178</v>
      </c>
      <c r="G244" s="102" t="s">
        <v>868</v>
      </c>
      <c r="H244" s="103">
        <v>3401</v>
      </c>
      <c r="I244" s="101">
        <v>3</v>
      </c>
      <c r="J244" s="154">
        <f>อุดรธานี!F67</f>
        <v>642763.69999999995</v>
      </c>
      <c r="K244" s="154">
        <f>อุดรธานี!AM67</f>
        <v>715313.02999999991</v>
      </c>
      <c r="L244" s="154">
        <f>อุดรธานี!AN67</f>
        <v>1521777.42</v>
      </c>
      <c r="M244" s="154">
        <f>อุดรธานี!AO67</f>
        <v>1577384.83</v>
      </c>
      <c r="N244" s="102"/>
      <c r="O244" s="102"/>
      <c r="P244" s="102"/>
      <c r="Q244" s="94">
        <f t="shared" si="8"/>
        <v>-55607.410000000149</v>
      </c>
      <c r="R244" s="95">
        <f t="shared" si="9"/>
        <v>447.44999117906497</v>
      </c>
    </row>
    <row r="245" spans="1:18" x14ac:dyDescent="0.35">
      <c r="A245" s="101">
        <v>9</v>
      </c>
      <c r="B245" s="102" t="s">
        <v>62</v>
      </c>
      <c r="C245" s="102" t="s">
        <v>31</v>
      </c>
      <c r="D245" s="102" t="s">
        <v>97</v>
      </c>
      <c r="E245" s="102" t="s">
        <v>32</v>
      </c>
      <c r="F245" s="102" t="s">
        <v>178</v>
      </c>
      <c r="G245" s="102" t="s">
        <v>869</v>
      </c>
      <c r="H245" s="103">
        <v>4701</v>
      </c>
      <c r="I245" s="101">
        <v>4</v>
      </c>
      <c r="J245" s="154">
        <f>อุดรธานี!F68</f>
        <v>567529.78</v>
      </c>
      <c r="K245" s="154">
        <f>อุดรธานี!AM68</f>
        <v>702151.27999999991</v>
      </c>
      <c r="L245" s="154">
        <f>อุดรธานี!AN68</f>
        <v>1339892.1299999999</v>
      </c>
      <c r="M245" s="154">
        <f>อุดรธานี!AO68</f>
        <v>1184988.5899999999</v>
      </c>
      <c r="N245" s="102"/>
      <c r="O245" s="102"/>
      <c r="P245" s="102"/>
      <c r="Q245" s="94">
        <f t="shared" si="8"/>
        <v>154903.54000000004</v>
      </c>
      <c r="R245" s="95">
        <f t="shared" si="9"/>
        <v>285.02278876834714</v>
      </c>
    </row>
    <row r="246" spans="1:18" x14ac:dyDescent="0.35">
      <c r="A246" s="115">
        <v>10</v>
      </c>
      <c r="B246" s="102" t="s">
        <v>62</v>
      </c>
      <c r="C246" s="102" t="s">
        <v>31</v>
      </c>
      <c r="D246" s="102" t="s">
        <v>97</v>
      </c>
      <c r="E246" s="102" t="s">
        <v>32</v>
      </c>
      <c r="F246" s="102" t="s">
        <v>178</v>
      </c>
      <c r="G246" s="102" t="s">
        <v>870</v>
      </c>
      <c r="H246" s="103">
        <v>2949</v>
      </c>
      <c r="I246" s="101">
        <v>2</v>
      </c>
      <c r="J246" s="154">
        <f>อุดรธานี!F69</f>
        <v>109191.67</v>
      </c>
      <c r="K246" s="154">
        <f>อุดรธานี!AM69</f>
        <v>201120.53000000003</v>
      </c>
      <c r="L246" s="154">
        <f>อุดรธานี!AN69</f>
        <v>1085307.1299999999</v>
      </c>
      <c r="M246" s="154">
        <f>อุดรธานี!AO69</f>
        <v>1060957.79</v>
      </c>
      <c r="N246" s="102"/>
      <c r="O246" s="102"/>
      <c r="P246" s="102"/>
      <c r="Q246" s="94">
        <f t="shared" si="8"/>
        <v>24349.339999999851</v>
      </c>
      <c r="R246" s="95">
        <f t="shared" si="9"/>
        <v>368.025476432689</v>
      </c>
    </row>
    <row r="247" spans="1:18" x14ac:dyDescent="0.35">
      <c r="A247" s="101">
        <v>11</v>
      </c>
      <c r="B247" s="102" t="s">
        <v>62</v>
      </c>
      <c r="C247" s="102" t="s">
        <v>31</v>
      </c>
      <c r="D247" s="102" t="s">
        <v>97</v>
      </c>
      <c r="E247" s="102" t="s">
        <v>32</v>
      </c>
      <c r="F247" s="102" t="s">
        <v>178</v>
      </c>
      <c r="G247" s="102" t="s">
        <v>871</v>
      </c>
      <c r="H247" s="103">
        <v>4403</v>
      </c>
      <c r="I247" s="101">
        <v>3</v>
      </c>
      <c r="J247" s="154">
        <f>อุดรธานี!F70</f>
        <v>408004.62</v>
      </c>
      <c r="K247" s="154">
        <f>อุดรธานี!AM70</f>
        <v>435714.45999999996</v>
      </c>
      <c r="L247" s="154">
        <f>อุดรธานี!AN70</f>
        <v>2053636.83</v>
      </c>
      <c r="M247" s="154">
        <f>อุดรธานี!AO70</f>
        <v>2050918.14</v>
      </c>
      <c r="N247" s="102"/>
      <c r="O247" s="102"/>
      <c r="P247" s="102"/>
      <c r="Q247" s="94">
        <f t="shared" si="8"/>
        <v>2718.690000000177</v>
      </c>
      <c r="R247" s="95">
        <f t="shared" si="9"/>
        <v>466.41763116057234</v>
      </c>
    </row>
    <row r="248" spans="1:18" x14ac:dyDescent="0.35">
      <c r="A248" s="115">
        <v>12</v>
      </c>
      <c r="B248" s="102" t="s">
        <v>62</v>
      </c>
      <c r="C248" s="102" t="s">
        <v>31</v>
      </c>
      <c r="D248" s="102" t="s">
        <v>97</v>
      </c>
      <c r="E248" s="102" t="s">
        <v>32</v>
      </c>
      <c r="F248" s="102" t="s">
        <v>178</v>
      </c>
      <c r="G248" s="102" t="s">
        <v>872</v>
      </c>
      <c r="H248" s="103">
        <v>2617</v>
      </c>
      <c r="I248" s="101">
        <v>2</v>
      </c>
      <c r="J248" s="154">
        <f>อุดรธานี!F71</f>
        <v>381755.52</v>
      </c>
      <c r="K248" s="154">
        <f>อุดรธานี!AM71</f>
        <v>402163.83</v>
      </c>
      <c r="L248" s="154">
        <f>อุดรธานี!AN71</f>
        <v>1741416.1099999999</v>
      </c>
      <c r="M248" s="154">
        <f>อุดรธานี!AO71</f>
        <v>1653318.89</v>
      </c>
      <c r="N248" s="102"/>
      <c r="O248" s="102"/>
      <c r="P248" s="102"/>
      <c r="Q248" s="94">
        <f t="shared" si="8"/>
        <v>88097.219999999972</v>
      </c>
      <c r="R248" s="95">
        <f t="shared" si="9"/>
        <v>665.42457393962547</v>
      </c>
    </row>
    <row r="249" spans="1:18" x14ac:dyDescent="0.35">
      <c r="A249" s="101">
        <v>13</v>
      </c>
      <c r="B249" s="102" t="s">
        <v>62</v>
      </c>
      <c r="C249" s="102" t="s">
        <v>31</v>
      </c>
      <c r="D249" s="102" t="s">
        <v>97</v>
      </c>
      <c r="E249" s="102" t="s">
        <v>32</v>
      </c>
      <c r="F249" s="102" t="s">
        <v>178</v>
      </c>
      <c r="G249" s="102" t="s">
        <v>873</v>
      </c>
      <c r="H249" s="103">
        <v>4428</v>
      </c>
      <c r="I249" s="101">
        <v>3</v>
      </c>
      <c r="J249" s="154">
        <f>อุดรธานี!F72</f>
        <v>407565.06</v>
      </c>
      <c r="K249" s="154">
        <f>อุดรธานี!AM72</f>
        <v>468904.4</v>
      </c>
      <c r="L249" s="154">
        <f>อุดรธานี!AN72</f>
        <v>1160753.06</v>
      </c>
      <c r="M249" s="154">
        <f>อุดรธานี!AO72</f>
        <v>963469.52</v>
      </c>
      <c r="N249" s="102"/>
      <c r="O249" s="102"/>
      <c r="P249" s="102"/>
      <c r="Q249" s="94">
        <f t="shared" si="8"/>
        <v>197283.54000000004</v>
      </c>
      <c r="R249" s="95">
        <f t="shared" si="9"/>
        <v>262.13935411020776</v>
      </c>
    </row>
    <row r="250" spans="1:18" x14ac:dyDescent="0.35">
      <c r="A250" s="115">
        <v>14</v>
      </c>
      <c r="B250" s="102" t="s">
        <v>62</v>
      </c>
      <c r="C250" s="102" t="s">
        <v>31</v>
      </c>
      <c r="D250" s="102" t="s">
        <v>97</v>
      </c>
      <c r="E250" s="102" t="s">
        <v>32</v>
      </c>
      <c r="F250" s="102" t="s">
        <v>178</v>
      </c>
      <c r="G250" s="102" t="s">
        <v>874</v>
      </c>
      <c r="H250" s="103">
        <v>2607</v>
      </c>
      <c r="I250" s="101">
        <v>2</v>
      </c>
      <c r="J250" s="154">
        <f>อุดรธานี!F73</f>
        <v>279788.88</v>
      </c>
      <c r="K250" s="154">
        <f>อุดรธานี!AM73</f>
        <v>405875.72000000003</v>
      </c>
      <c r="L250" s="154">
        <f>อุดรธานี!AN73</f>
        <v>1339659.1800000002</v>
      </c>
      <c r="M250" s="154">
        <f>อุดรธานี!AO73</f>
        <v>1070502.6800000002</v>
      </c>
      <c r="N250" s="102"/>
      <c r="O250" s="102"/>
      <c r="P250" s="102"/>
      <c r="Q250" s="94">
        <f t="shared" si="8"/>
        <v>269156.5</v>
      </c>
      <c r="R250" s="95">
        <f t="shared" si="9"/>
        <v>513.8700345224396</v>
      </c>
    </row>
    <row r="251" spans="1:18" x14ac:dyDescent="0.35">
      <c r="A251" s="101">
        <v>15</v>
      </c>
      <c r="B251" s="102" t="s">
        <v>62</v>
      </c>
      <c r="C251" s="102" t="s">
        <v>31</v>
      </c>
      <c r="D251" s="102" t="s">
        <v>97</v>
      </c>
      <c r="E251" s="102" t="s">
        <v>32</v>
      </c>
      <c r="F251" s="102" t="s">
        <v>178</v>
      </c>
      <c r="G251" s="102" t="s">
        <v>875</v>
      </c>
      <c r="H251" s="103">
        <v>5116</v>
      </c>
      <c r="I251" s="101">
        <v>4</v>
      </c>
      <c r="J251" s="154">
        <f>อุดรธานี!F74</f>
        <v>837061</v>
      </c>
      <c r="K251" s="154">
        <f>อุดรธานี!AM74</f>
        <v>1150571.05</v>
      </c>
      <c r="L251" s="154">
        <f>อุดรธานี!AN74</f>
        <v>2494246.0900000003</v>
      </c>
      <c r="M251" s="154">
        <f>อุดรธานี!AO74</f>
        <v>1506790.73</v>
      </c>
      <c r="N251" s="102"/>
      <c r="O251" s="102"/>
      <c r="P251" s="102"/>
      <c r="Q251" s="94">
        <f t="shared" si="8"/>
        <v>987455.36000000034</v>
      </c>
      <c r="R251" s="95">
        <f t="shared" si="9"/>
        <v>487.53832877247856</v>
      </c>
    </row>
    <row r="252" spans="1:18" s="161" customFormat="1" x14ac:dyDescent="0.35">
      <c r="A252" s="115">
        <v>16</v>
      </c>
      <c r="B252" s="116" t="s">
        <v>62</v>
      </c>
      <c r="C252" s="116" t="s">
        <v>31</v>
      </c>
      <c r="D252" s="116" t="s">
        <v>97</v>
      </c>
      <c r="E252" s="116" t="s">
        <v>32</v>
      </c>
      <c r="F252" s="116" t="s">
        <v>178</v>
      </c>
      <c r="G252" s="116" t="s">
        <v>876</v>
      </c>
      <c r="H252" s="117">
        <v>5558</v>
      </c>
      <c r="I252" s="115">
        <v>4</v>
      </c>
      <c r="J252" s="154">
        <f>อุดรธานี!F75</f>
        <v>1009715.59</v>
      </c>
      <c r="K252" s="154">
        <f>อุดรธานี!AM75</f>
        <v>1521621.72</v>
      </c>
      <c r="L252" s="154">
        <f>อุดรธานี!AN75</f>
        <v>2007110.6700000002</v>
      </c>
      <c r="M252" s="154">
        <f>อุดรธานี!AO75</f>
        <v>1189787.74</v>
      </c>
      <c r="N252" s="116"/>
      <c r="O252" s="116"/>
      <c r="P252" s="116"/>
      <c r="Q252" s="94">
        <f t="shared" si="8"/>
        <v>817322.93000000017</v>
      </c>
      <c r="R252" s="95">
        <f t="shared" si="9"/>
        <v>361.1210273479669</v>
      </c>
    </row>
    <row r="253" spans="1:18" x14ac:dyDescent="0.35">
      <c r="A253" s="101">
        <v>17</v>
      </c>
      <c r="B253" s="102" t="s">
        <v>62</v>
      </c>
      <c r="C253" s="102" t="s">
        <v>31</v>
      </c>
      <c r="D253" s="102" t="s">
        <v>97</v>
      </c>
      <c r="E253" s="102" t="s">
        <v>32</v>
      </c>
      <c r="F253" s="102" t="s">
        <v>178</v>
      </c>
      <c r="G253" s="102" t="s">
        <v>877</v>
      </c>
      <c r="H253" s="103">
        <v>2827</v>
      </c>
      <c r="I253" s="101">
        <v>2</v>
      </c>
      <c r="J253" s="154">
        <f>อุดรธานี!F76</f>
        <v>1403793.12</v>
      </c>
      <c r="K253" s="154">
        <f>อุดรธานี!AM76</f>
        <v>1572587.4100000001</v>
      </c>
      <c r="L253" s="154">
        <f>อุดรธานี!AN76</f>
        <v>2366697.41</v>
      </c>
      <c r="M253" s="154">
        <f>อุดรธานี!AO76</f>
        <v>1739865.01</v>
      </c>
      <c r="N253" s="102"/>
      <c r="O253" s="102"/>
      <c r="P253" s="102"/>
      <c r="Q253" s="94">
        <f t="shared" si="8"/>
        <v>626832.40000000014</v>
      </c>
      <c r="R253" s="95">
        <f t="shared" si="9"/>
        <v>837.17630350194554</v>
      </c>
    </row>
    <row r="254" spans="1:18" s="113" customFormat="1" x14ac:dyDescent="0.35">
      <c r="A254" s="107">
        <v>4</v>
      </c>
      <c r="B254" s="108" t="s">
        <v>62</v>
      </c>
      <c r="C254" s="108"/>
      <c r="D254" s="108"/>
      <c r="E254" s="108" t="s">
        <v>75</v>
      </c>
      <c r="F254" s="108"/>
      <c r="G254" s="108" t="s">
        <v>310</v>
      </c>
      <c r="H254" s="114">
        <f>SUM(H237:H252)</f>
        <v>69579</v>
      </c>
      <c r="I254" s="107"/>
      <c r="J254" s="110">
        <f>SUM(J237:J252)</f>
        <v>10902188.740000002</v>
      </c>
      <c r="K254" s="110">
        <f>SUM(K237:K252)</f>
        <v>13447538.790000003</v>
      </c>
      <c r="L254" s="110">
        <f>SUM(L237:L252)</f>
        <v>30474844.629999995</v>
      </c>
      <c r="M254" s="110">
        <f>SUM(M237:M252)</f>
        <v>25036268</v>
      </c>
      <c r="N254" s="108">
        <v>16</v>
      </c>
      <c r="O254" s="108">
        <v>16</v>
      </c>
      <c r="P254" s="108">
        <f>N254-O254</f>
        <v>0</v>
      </c>
      <c r="Q254" s="111">
        <f t="shared" si="8"/>
        <v>5438576.6299999952</v>
      </c>
      <c r="R254" s="112">
        <f>L254/H254</f>
        <v>437.98911496284791</v>
      </c>
    </row>
    <row r="255" spans="1:18" x14ac:dyDescent="0.35">
      <c r="A255" s="101">
        <v>1</v>
      </c>
      <c r="B255" s="102" t="s">
        <v>62</v>
      </c>
      <c r="C255" s="102" t="s">
        <v>33</v>
      </c>
      <c r="D255" s="102" t="s">
        <v>111</v>
      </c>
      <c r="E255" s="102" t="s">
        <v>34</v>
      </c>
      <c r="F255" s="102" t="s">
        <v>208</v>
      </c>
      <c r="G255" s="102" t="s">
        <v>311</v>
      </c>
      <c r="H255" s="103"/>
      <c r="I255" s="101"/>
      <c r="J255" s="104"/>
      <c r="K255" s="105"/>
      <c r="L255" s="106"/>
      <c r="M255" s="106"/>
      <c r="N255" s="102"/>
      <c r="O255" s="102"/>
      <c r="P255" s="102"/>
    </row>
    <row r="256" spans="1:18" x14ac:dyDescent="0.35">
      <c r="A256" s="101">
        <v>2</v>
      </c>
      <c r="B256" s="102" t="s">
        <v>62</v>
      </c>
      <c r="C256" s="102" t="s">
        <v>33</v>
      </c>
      <c r="D256" s="102" t="s">
        <v>111</v>
      </c>
      <c r="E256" s="102" t="s">
        <v>34</v>
      </c>
      <c r="F256" s="102" t="s">
        <v>178</v>
      </c>
      <c r="G256" s="102" t="s">
        <v>878</v>
      </c>
      <c r="H256" s="103">
        <v>3712</v>
      </c>
      <c r="I256" s="101">
        <v>3</v>
      </c>
      <c r="J256" s="104">
        <f>อุดรธานี!F77</f>
        <v>179059.94</v>
      </c>
      <c r="K256" s="105">
        <f>อุดรธานี!AM77</f>
        <v>281468.47000000003</v>
      </c>
      <c r="L256" s="106">
        <f>อุดรธานี!AN77</f>
        <v>1264487.6000000001</v>
      </c>
      <c r="M256" s="106">
        <f>อุดรธานี!AO77</f>
        <v>1170055.67</v>
      </c>
      <c r="N256" s="102"/>
      <c r="O256" s="102"/>
      <c r="P256" s="102"/>
      <c r="Q256" s="94">
        <f t="shared" si="8"/>
        <v>94431.930000000168</v>
      </c>
      <c r="R256" s="95">
        <f t="shared" si="9"/>
        <v>340.64859913793106</v>
      </c>
    </row>
    <row r="257" spans="1:18" x14ac:dyDescent="0.35">
      <c r="A257" s="101">
        <v>3</v>
      </c>
      <c r="B257" s="102" t="s">
        <v>62</v>
      </c>
      <c r="C257" s="102" t="s">
        <v>33</v>
      </c>
      <c r="D257" s="102" t="s">
        <v>111</v>
      </c>
      <c r="E257" s="102" t="s">
        <v>34</v>
      </c>
      <c r="F257" s="102" t="s">
        <v>178</v>
      </c>
      <c r="G257" s="102" t="s">
        <v>879</v>
      </c>
      <c r="H257" s="103">
        <v>4941</v>
      </c>
      <c r="I257" s="101">
        <v>4</v>
      </c>
      <c r="J257" s="104">
        <f>อุดรธานี!F78</f>
        <v>122188.64</v>
      </c>
      <c r="K257" s="105">
        <f>อุดรธานี!AM78</f>
        <v>167524.9</v>
      </c>
      <c r="L257" s="106">
        <f>อุดรธานี!AN78</f>
        <v>1818198.69</v>
      </c>
      <c r="M257" s="106">
        <f>อุดรธานี!AO78</f>
        <v>1964146.4600000002</v>
      </c>
      <c r="N257" s="102"/>
      <c r="O257" s="102"/>
      <c r="P257" s="102"/>
      <c r="Q257" s="94">
        <f t="shared" si="8"/>
        <v>-145947.77000000025</v>
      </c>
      <c r="R257" s="95">
        <f t="shared" si="9"/>
        <v>367.98192471159683</v>
      </c>
    </row>
    <row r="258" spans="1:18" x14ac:dyDescent="0.35">
      <c r="A258" s="101">
        <v>4</v>
      </c>
      <c r="B258" s="102" t="s">
        <v>62</v>
      </c>
      <c r="C258" s="102" t="s">
        <v>33</v>
      </c>
      <c r="D258" s="102" t="s">
        <v>111</v>
      </c>
      <c r="E258" s="102" t="s">
        <v>34</v>
      </c>
      <c r="F258" s="102" t="s">
        <v>178</v>
      </c>
      <c r="G258" s="102" t="s">
        <v>880</v>
      </c>
      <c r="H258" s="103">
        <v>3161</v>
      </c>
      <c r="I258" s="101">
        <v>3</v>
      </c>
      <c r="J258" s="104">
        <f>อุดรธานี!F79</f>
        <v>310057.68</v>
      </c>
      <c r="K258" s="105">
        <f>อุดรธานี!AM79</f>
        <v>256769.41999999998</v>
      </c>
      <c r="L258" s="106">
        <f>อุดรธานี!AN79</f>
        <v>1577446.5899999999</v>
      </c>
      <c r="M258" s="106">
        <f>อุดรธานี!AO79</f>
        <v>1439755.97</v>
      </c>
      <c r="N258" s="102"/>
      <c r="O258" s="102"/>
      <c r="P258" s="102"/>
      <c r="Q258" s="94">
        <f t="shared" si="8"/>
        <v>137690.61999999988</v>
      </c>
      <c r="R258" s="95">
        <f t="shared" si="9"/>
        <v>499.03403669724764</v>
      </c>
    </row>
    <row r="259" spans="1:18" x14ac:dyDescent="0.35">
      <c r="A259" s="101">
        <v>5</v>
      </c>
      <c r="B259" s="102" t="s">
        <v>62</v>
      </c>
      <c r="C259" s="102" t="s">
        <v>33</v>
      </c>
      <c r="D259" s="102" t="s">
        <v>111</v>
      </c>
      <c r="E259" s="102" t="s">
        <v>34</v>
      </c>
      <c r="F259" s="102" t="s">
        <v>178</v>
      </c>
      <c r="G259" s="102" t="s">
        <v>881</v>
      </c>
      <c r="H259" s="103">
        <v>6087</v>
      </c>
      <c r="I259" s="101">
        <v>5</v>
      </c>
      <c r="J259" s="104">
        <f>อุดรธานี!F80</f>
        <v>522046.15</v>
      </c>
      <c r="K259" s="105">
        <f>อุดรธานี!AM80</f>
        <v>572836.20000000007</v>
      </c>
      <c r="L259" s="106">
        <f>อุดรธานี!AN80</f>
        <v>2345211.5699999998</v>
      </c>
      <c r="M259" s="106">
        <f>อุดรธานี!AO80</f>
        <v>1953860.12</v>
      </c>
      <c r="N259" s="102"/>
      <c r="O259" s="102"/>
      <c r="P259" s="102"/>
      <c r="Q259" s="94">
        <f t="shared" si="8"/>
        <v>391351.44999999972</v>
      </c>
      <c r="R259" s="95">
        <f t="shared" si="9"/>
        <v>385.28200591424343</v>
      </c>
    </row>
    <row r="260" spans="1:18" x14ac:dyDescent="0.35">
      <c r="A260" s="101">
        <v>6</v>
      </c>
      <c r="B260" s="102" t="s">
        <v>62</v>
      </c>
      <c r="C260" s="102" t="s">
        <v>33</v>
      </c>
      <c r="D260" s="102" t="s">
        <v>111</v>
      </c>
      <c r="E260" s="102" t="s">
        <v>34</v>
      </c>
      <c r="F260" s="102" t="s">
        <v>178</v>
      </c>
      <c r="G260" s="102" t="s">
        <v>882</v>
      </c>
      <c r="H260" s="103">
        <v>3252</v>
      </c>
      <c r="I260" s="101">
        <v>3</v>
      </c>
      <c r="J260" s="104">
        <f>อุดรธานี!F81</f>
        <v>261084.87</v>
      </c>
      <c r="K260" s="105">
        <f>อุดรธานี!AM81</f>
        <v>267231.48000000004</v>
      </c>
      <c r="L260" s="106">
        <f>อุดรธานี!AN81</f>
        <v>1420776.38</v>
      </c>
      <c r="M260" s="162">
        <f>อุดรธานี!AO81</f>
        <v>1330400.4099999999</v>
      </c>
      <c r="N260" s="102"/>
      <c r="O260" s="102"/>
      <c r="P260" s="102"/>
      <c r="Q260" s="94">
        <f t="shared" si="8"/>
        <v>90375.969999999972</v>
      </c>
      <c r="R260" s="95">
        <f t="shared" si="9"/>
        <v>436.89310578105778</v>
      </c>
    </row>
    <row r="261" spans="1:18" x14ac:dyDescent="0.35">
      <c r="A261" s="101">
        <v>7</v>
      </c>
      <c r="B261" s="102" t="s">
        <v>62</v>
      </c>
      <c r="C261" s="102" t="s">
        <v>33</v>
      </c>
      <c r="D261" s="102" t="s">
        <v>111</v>
      </c>
      <c r="E261" s="102" t="s">
        <v>34</v>
      </c>
      <c r="F261" s="102" t="s">
        <v>178</v>
      </c>
      <c r="G261" s="102" t="s">
        <v>883</v>
      </c>
      <c r="H261" s="103">
        <v>2430</v>
      </c>
      <c r="I261" s="101">
        <v>2</v>
      </c>
      <c r="J261" s="104">
        <f>อุดรธานี!F82</f>
        <v>298107.8</v>
      </c>
      <c r="K261" s="105">
        <f>อุดรธานี!AM82</f>
        <v>257227.24</v>
      </c>
      <c r="L261" s="106">
        <f>อุดรธานี!AN82</f>
        <v>1069948.58</v>
      </c>
      <c r="M261" s="106">
        <f>อุดรธานี!AO82</f>
        <v>1217520.76</v>
      </c>
      <c r="N261" s="102"/>
      <c r="O261" s="102"/>
      <c r="P261" s="102"/>
      <c r="Q261" s="94">
        <f t="shared" si="8"/>
        <v>-147572.17999999993</v>
      </c>
      <c r="R261" s="95">
        <f t="shared" si="9"/>
        <v>440.30805761316873</v>
      </c>
    </row>
    <row r="262" spans="1:18" x14ac:dyDescent="0.35">
      <c r="A262" s="101">
        <v>8</v>
      </c>
      <c r="B262" s="102" t="s">
        <v>62</v>
      </c>
      <c r="C262" s="102" t="s">
        <v>33</v>
      </c>
      <c r="D262" s="102" t="s">
        <v>111</v>
      </c>
      <c r="E262" s="102" t="s">
        <v>34</v>
      </c>
      <c r="F262" s="102" t="s">
        <v>178</v>
      </c>
      <c r="G262" s="102" t="s">
        <v>884</v>
      </c>
      <c r="H262" s="103">
        <v>2703</v>
      </c>
      <c r="I262" s="101">
        <v>2</v>
      </c>
      <c r="J262" s="104">
        <f>อุดรธานี!F83</f>
        <v>359334.64</v>
      </c>
      <c r="K262" s="105">
        <f>อุดรธานี!AM83</f>
        <v>329407.06000000006</v>
      </c>
      <c r="L262" s="106">
        <f>อุดรธานี!AN83</f>
        <v>1717218.43</v>
      </c>
      <c r="M262" s="106">
        <f>อุดรธานี!AO83</f>
        <v>1682804.15</v>
      </c>
      <c r="N262" s="102"/>
      <c r="O262" s="102"/>
      <c r="P262" s="102"/>
      <c r="Q262" s="94">
        <f t="shared" ref="Q262:Q325" si="10">L262-M262</f>
        <v>34414.280000000028</v>
      </c>
      <c r="R262" s="95">
        <f t="shared" ref="R262:R325" si="11">L262/H262</f>
        <v>635.30093599704026</v>
      </c>
    </row>
    <row r="263" spans="1:18" x14ac:dyDescent="0.35">
      <c r="A263" s="101">
        <v>9</v>
      </c>
      <c r="B263" s="102" t="s">
        <v>62</v>
      </c>
      <c r="C263" s="102" t="s">
        <v>33</v>
      </c>
      <c r="D263" s="102" t="s">
        <v>111</v>
      </c>
      <c r="E263" s="102" t="s">
        <v>34</v>
      </c>
      <c r="F263" s="102" t="s">
        <v>178</v>
      </c>
      <c r="G263" s="102" t="s">
        <v>885</v>
      </c>
      <c r="H263" s="103">
        <v>1657</v>
      </c>
      <c r="I263" s="101">
        <v>2</v>
      </c>
      <c r="J263" s="104">
        <f>อุดรธานี!F84</f>
        <v>172953.43</v>
      </c>
      <c r="K263" s="105">
        <f>อุดรธานี!AM84</f>
        <v>125669.07999999999</v>
      </c>
      <c r="L263" s="106">
        <f>อุดรธานี!AN84</f>
        <v>1192650.29</v>
      </c>
      <c r="M263" s="106">
        <f>อุดรธานี!AO84</f>
        <v>922828.88</v>
      </c>
      <c r="N263" s="102"/>
      <c r="O263" s="102"/>
      <c r="P263" s="102"/>
      <c r="Q263" s="94">
        <f t="shared" si="10"/>
        <v>269821.41000000003</v>
      </c>
      <c r="R263" s="95">
        <f t="shared" si="11"/>
        <v>719.76480989740492</v>
      </c>
    </row>
    <row r="264" spans="1:18" x14ac:dyDescent="0.35">
      <c r="A264" s="101">
        <v>10</v>
      </c>
      <c r="B264" s="102" t="s">
        <v>62</v>
      </c>
      <c r="C264" s="102" t="s">
        <v>33</v>
      </c>
      <c r="D264" s="102" t="s">
        <v>111</v>
      </c>
      <c r="E264" s="102" t="s">
        <v>34</v>
      </c>
      <c r="F264" s="102" t="s">
        <v>178</v>
      </c>
      <c r="G264" s="102" t="s">
        <v>886</v>
      </c>
      <c r="H264" s="103">
        <v>2487</v>
      </c>
      <c r="I264" s="101">
        <v>2</v>
      </c>
      <c r="J264" s="104">
        <f>อุดรธานี!F85</f>
        <v>176201.77</v>
      </c>
      <c r="K264" s="105">
        <f>อุดรธานี!AM85</f>
        <v>157662.51999999999</v>
      </c>
      <c r="L264" s="106">
        <f>อุดรธานี!AN85</f>
        <v>1248812.56</v>
      </c>
      <c r="M264" s="106">
        <f>อุดรธานี!AO85</f>
        <v>1201955.48</v>
      </c>
      <c r="N264" s="102"/>
      <c r="O264" s="102"/>
      <c r="P264" s="102"/>
      <c r="Q264" s="94">
        <f t="shared" si="10"/>
        <v>46857.080000000075</v>
      </c>
      <c r="R264" s="95">
        <f t="shared" si="11"/>
        <v>502.13613188580621</v>
      </c>
    </row>
    <row r="265" spans="1:18" s="113" customFormat="1" x14ac:dyDescent="0.35">
      <c r="A265" s="107">
        <v>5</v>
      </c>
      <c r="B265" s="108" t="s">
        <v>62</v>
      </c>
      <c r="C265" s="108"/>
      <c r="D265" s="108"/>
      <c r="E265" s="108" t="s">
        <v>75</v>
      </c>
      <c r="F265" s="108"/>
      <c r="G265" s="108" t="s">
        <v>312</v>
      </c>
      <c r="H265" s="114">
        <f>SUM(H247:H263)</f>
        <v>125078</v>
      </c>
      <c r="I265" s="107"/>
      <c r="J265" s="110">
        <f>SUM(J255:J264)</f>
        <v>2401034.9200000004</v>
      </c>
      <c r="K265" s="110">
        <f>SUM(K255:K264)</f>
        <v>2415796.3700000006</v>
      </c>
      <c r="L265" s="110">
        <f>SUM(L255:L264)</f>
        <v>13654750.689999999</v>
      </c>
      <c r="M265" s="110">
        <f>SUM(M255:M264)</f>
        <v>12883327.900000002</v>
      </c>
      <c r="N265" s="108">
        <v>9</v>
      </c>
      <c r="O265" s="108">
        <v>9</v>
      </c>
      <c r="P265" s="108">
        <f>N265-O265</f>
        <v>0</v>
      </c>
      <c r="Q265" s="111">
        <f t="shared" si="10"/>
        <v>771422.78999999724</v>
      </c>
      <c r="R265" s="112">
        <f>L265/H265</f>
        <v>109.16988351268807</v>
      </c>
    </row>
    <row r="266" spans="1:18" x14ac:dyDescent="0.35">
      <c r="A266" s="101">
        <v>1</v>
      </c>
      <c r="B266" s="102" t="s">
        <v>62</v>
      </c>
      <c r="C266" s="102" t="s">
        <v>313</v>
      </c>
      <c r="D266" s="102" t="s">
        <v>118</v>
      </c>
      <c r="E266" s="102" t="s">
        <v>44</v>
      </c>
      <c r="F266" s="102" t="s">
        <v>208</v>
      </c>
      <c r="G266" s="102" t="s">
        <v>314</v>
      </c>
      <c r="H266" s="103"/>
      <c r="I266" s="101"/>
      <c r="J266" s="104"/>
      <c r="K266" s="105"/>
      <c r="L266" s="106"/>
      <c r="M266" s="106"/>
      <c r="N266" s="102"/>
      <c r="O266" s="102"/>
      <c r="P266" s="102"/>
    </row>
    <row r="267" spans="1:18" x14ac:dyDescent="0.35">
      <c r="A267" s="101">
        <v>2</v>
      </c>
      <c r="B267" s="102" t="s">
        <v>62</v>
      </c>
      <c r="C267" s="102" t="s">
        <v>313</v>
      </c>
      <c r="D267" s="102" t="s">
        <v>118</v>
      </c>
      <c r="E267" s="102" t="s">
        <v>44</v>
      </c>
      <c r="F267" s="102" t="s">
        <v>178</v>
      </c>
      <c r="G267" s="102" t="s">
        <v>887</v>
      </c>
      <c r="H267" s="103">
        <v>3840</v>
      </c>
      <c r="I267" s="101">
        <v>3</v>
      </c>
      <c r="J267" s="104">
        <f>อุดรธานี!F86</f>
        <v>978015.96</v>
      </c>
      <c r="K267" s="105">
        <f>อุดรธานี!AM86</f>
        <v>993147.34</v>
      </c>
      <c r="L267" s="106">
        <f>อุดรธานี!AN86</f>
        <v>1707937.5499999998</v>
      </c>
      <c r="M267" s="106">
        <f>อุดรธานี!AO86</f>
        <v>1842737.3900000001</v>
      </c>
      <c r="N267" s="102"/>
      <c r="O267" s="102"/>
      <c r="P267" s="102"/>
      <c r="Q267" s="94">
        <f t="shared" si="10"/>
        <v>-134799.84000000032</v>
      </c>
      <c r="R267" s="95">
        <f t="shared" si="11"/>
        <v>444.77540364583331</v>
      </c>
    </row>
    <row r="268" spans="1:18" x14ac:dyDescent="0.35">
      <c r="A268" s="101">
        <v>3</v>
      </c>
      <c r="B268" s="102" t="s">
        <v>62</v>
      </c>
      <c r="C268" s="102" t="s">
        <v>313</v>
      </c>
      <c r="D268" s="102" t="s">
        <v>118</v>
      </c>
      <c r="E268" s="102" t="s">
        <v>44</v>
      </c>
      <c r="F268" s="102" t="s">
        <v>178</v>
      </c>
      <c r="G268" s="102" t="s">
        <v>888</v>
      </c>
      <c r="H268" s="103">
        <v>7884</v>
      </c>
      <c r="I268" s="101">
        <v>5</v>
      </c>
      <c r="J268" s="104">
        <f>อุดรธานี!F87</f>
        <v>2229387.11</v>
      </c>
      <c r="K268" s="105">
        <f>อุดรธานี!AM87</f>
        <v>1940797.86</v>
      </c>
      <c r="L268" s="106">
        <f>อุดรธานี!AN87</f>
        <v>2278330.1799999997</v>
      </c>
      <c r="M268" s="106">
        <f>อุดรธานี!AO87</f>
        <v>2131671.23</v>
      </c>
      <c r="N268" s="102"/>
      <c r="O268" s="102"/>
      <c r="P268" s="102"/>
      <c r="Q268" s="94">
        <f t="shared" si="10"/>
        <v>146658.94999999972</v>
      </c>
      <c r="R268" s="95">
        <f t="shared" si="11"/>
        <v>288.98150431253168</v>
      </c>
    </row>
    <row r="269" spans="1:18" x14ac:dyDescent="0.35">
      <c r="A269" s="101">
        <v>4</v>
      </c>
      <c r="B269" s="102" t="s">
        <v>62</v>
      </c>
      <c r="C269" s="102" t="s">
        <v>313</v>
      </c>
      <c r="D269" s="102" t="s">
        <v>118</v>
      </c>
      <c r="E269" s="102" t="s">
        <v>44</v>
      </c>
      <c r="F269" s="102" t="s">
        <v>178</v>
      </c>
      <c r="G269" s="102" t="s">
        <v>889</v>
      </c>
      <c r="H269" s="103">
        <v>7845</v>
      </c>
      <c r="I269" s="101">
        <v>5</v>
      </c>
      <c r="J269" s="104">
        <f>อุดรธานี!F88</f>
        <v>1420834.05</v>
      </c>
      <c r="K269" s="105">
        <f>อุดรธานี!AM88</f>
        <v>1202463.26</v>
      </c>
      <c r="L269" s="106">
        <f>อุดรธานี!AN88</f>
        <v>2083721.53</v>
      </c>
      <c r="M269" s="106">
        <f>อุดรธานี!AO88</f>
        <v>2070655.99</v>
      </c>
      <c r="N269" s="102"/>
      <c r="O269" s="102"/>
      <c r="P269" s="102"/>
      <c r="Q269" s="94">
        <f t="shared" si="10"/>
        <v>13065.540000000037</v>
      </c>
      <c r="R269" s="95">
        <f t="shared" si="11"/>
        <v>265.61141236456342</v>
      </c>
    </row>
    <row r="270" spans="1:18" x14ac:dyDescent="0.35">
      <c r="A270" s="101">
        <v>5</v>
      </c>
      <c r="B270" s="102" t="s">
        <v>62</v>
      </c>
      <c r="C270" s="102" t="s">
        <v>313</v>
      </c>
      <c r="D270" s="102" t="s">
        <v>118</v>
      </c>
      <c r="E270" s="102" t="s">
        <v>44</v>
      </c>
      <c r="F270" s="102" t="s">
        <v>178</v>
      </c>
      <c r="G270" s="102" t="s">
        <v>890</v>
      </c>
      <c r="H270" s="103">
        <v>6347</v>
      </c>
      <c r="I270" s="101">
        <v>5</v>
      </c>
      <c r="J270" s="104">
        <f>อุดรธานี!F89</f>
        <v>1412476.81</v>
      </c>
      <c r="K270" s="105">
        <f>อุดรธานี!AM89</f>
        <v>1488849.81</v>
      </c>
      <c r="L270" s="106">
        <f>อุดรธานี!AN89</f>
        <v>2350344.38</v>
      </c>
      <c r="M270" s="106">
        <f>อุดรธานี!AO89</f>
        <v>2240276.87</v>
      </c>
      <c r="N270" s="102"/>
      <c r="O270" s="102"/>
      <c r="P270" s="102"/>
      <c r="Q270" s="94">
        <f t="shared" si="10"/>
        <v>110067.50999999978</v>
      </c>
      <c r="R270" s="95">
        <f t="shared" si="11"/>
        <v>370.30792185284383</v>
      </c>
    </row>
    <row r="271" spans="1:18" x14ac:dyDescent="0.35">
      <c r="A271" s="101">
        <v>6</v>
      </c>
      <c r="B271" s="102" t="s">
        <v>62</v>
      </c>
      <c r="C271" s="102" t="s">
        <v>313</v>
      </c>
      <c r="D271" s="102" t="s">
        <v>118</v>
      </c>
      <c r="E271" s="102" t="s">
        <v>44</v>
      </c>
      <c r="F271" s="102" t="s">
        <v>178</v>
      </c>
      <c r="G271" s="102" t="s">
        <v>891</v>
      </c>
      <c r="H271" s="103">
        <v>4084</v>
      </c>
      <c r="I271" s="101">
        <v>3</v>
      </c>
      <c r="J271" s="104">
        <f>อุดรธานี!F90</f>
        <v>900125.36</v>
      </c>
      <c r="K271" s="105">
        <f>อุดรธานี!AM90</f>
        <v>1037544.21</v>
      </c>
      <c r="L271" s="106">
        <f>อุดรธานี!AN90</f>
        <v>1287444.17</v>
      </c>
      <c r="M271" s="106">
        <f>อุดรธานี!AO90</f>
        <v>1001092.79</v>
      </c>
      <c r="N271" s="102"/>
      <c r="O271" s="102"/>
      <c r="P271" s="102"/>
      <c r="Q271" s="94">
        <f t="shared" si="10"/>
        <v>286351.37999999989</v>
      </c>
      <c r="R271" s="95">
        <f t="shared" si="11"/>
        <v>315.24098188050931</v>
      </c>
    </row>
    <row r="272" spans="1:18" x14ac:dyDescent="0.35">
      <c r="A272" s="101">
        <v>7</v>
      </c>
      <c r="B272" s="102" t="s">
        <v>62</v>
      </c>
      <c r="C272" s="102" t="s">
        <v>313</v>
      </c>
      <c r="D272" s="102" t="s">
        <v>118</v>
      </c>
      <c r="E272" s="102" t="s">
        <v>44</v>
      </c>
      <c r="F272" s="102" t="s">
        <v>178</v>
      </c>
      <c r="G272" s="102" t="s">
        <v>892</v>
      </c>
      <c r="H272" s="103">
        <v>8111</v>
      </c>
      <c r="I272" s="101">
        <v>5</v>
      </c>
      <c r="J272" s="104">
        <f>อุดรธานี!F91</f>
        <v>1111537.8799999999</v>
      </c>
      <c r="K272" s="105">
        <f>อุดรธานี!AM91</f>
        <v>1235212.2299999997</v>
      </c>
      <c r="L272" s="106">
        <f>อุดรธานี!AN91</f>
        <v>2543069.1799999997</v>
      </c>
      <c r="M272" s="106">
        <f>อุดรธานี!AO91</f>
        <v>2326182.9300000002</v>
      </c>
      <c r="N272" s="102"/>
      <c r="O272" s="102"/>
      <c r="P272" s="102"/>
      <c r="Q272" s="94">
        <f t="shared" si="10"/>
        <v>216886.24999999953</v>
      </c>
      <c r="R272" s="95">
        <f t="shared" si="11"/>
        <v>313.53337196399946</v>
      </c>
    </row>
    <row r="273" spans="1:18" x14ac:dyDescent="0.35">
      <c r="A273" s="101">
        <v>8</v>
      </c>
      <c r="B273" s="102" t="s">
        <v>62</v>
      </c>
      <c r="C273" s="102" t="s">
        <v>313</v>
      </c>
      <c r="D273" s="102" t="s">
        <v>118</v>
      </c>
      <c r="E273" s="102" t="s">
        <v>44</v>
      </c>
      <c r="F273" s="102" t="s">
        <v>178</v>
      </c>
      <c r="G273" s="102" t="s">
        <v>893</v>
      </c>
      <c r="H273" s="103">
        <v>4084</v>
      </c>
      <c r="I273" s="101">
        <v>3</v>
      </c>
      <c r="J273" s="104">
        <f>อุดรธานี!F92</f>
        <v>589444.25</v>
      </c>
      <c r="K273" s="105">
        <f>อุดรธานี!AM92</f>
        <v>488820.67999999993</v>
      </c>
      <c r="L273" s="106">
        <f>อุดรธานี!AN92</f>
        <v>1997140.48</v>
      </c>
      <c r="M273" s="106">
        <f>อุดรธานี!AO92</f>
        <v>1884140.48</v>
      </c>
      <c r="N273" s="102"/>
      <c r="O273" s="102"/>
      <c r="P273" s="102"/>
      <c r="Q273" s="94">
        <f t="shared" si="10"/>
        <v>113000</v>
      </c>
      <c r="R273" s="95">
        <f t="shared" si="11"/>
        <v>489.01578844270324</v>
      </c>
    </row>
    <row r="274" spans="1:18" x14ac:dyDescent="0.35">
      <c r="A274" s="101">
        <v>9</v>
      </c>
      <c r="B274" s="102" t="s">
        <v>62</v>
      </c>
      <c r="C274" s="102" t="s">
        <v>313</v>
      </c>
      <c r="D274" s="102" t="s">
        <v>118</v>
      </c>
      <c r="E274" s="102" t="s">
        <v>44</v>
      </c>
      <c r="F274" s="102" t="s">
        <v>178</v>
      </c>
      <c r="G274" s="102" t="s">
        <v>894</v>
      </c>
      <c r="H274" s="103">
        <v>6194</v>
      </c>
      <c r="I274" s="101">
        <v>5</v>
      </c>
      <c r="J274" s="104">
        <f>อุดรธานี!F93</f>
        <v>762394.81</v>
      </c>
      <c r="K274" s="105">
        <f>อุดรธานี!AM93</f>
        <v>768140.52000000014</v>
      </c>
      <c r="L274" s="106">
        <f>อุดรธานี!AN93</f>
        <v>2292507.15</v>
      </c>
      <c r="M274" s="106">
        <f>อุดรธานี!AO93</f>
        <v>2244151.4099999997</v>
      </c>
      <c r="N274" s="102"/>
      <c r="O274" s="102"/>
      <c r="P274" s="102"/>
      <c r="Q274" s="94">
        <f t="shared" si="10"/>
        <v>48355.740000000224</v>
      </c>
      <c r="R274" s="95">
        <f t="shared" si="11"/>
        <v>370.11739586696802</v>
      </c>
    </row>
    <row r="275" spans="1:18" x14ac:dyDescent="0.35">
      <c r="A275" s="101">
        <v>10</v>
      </c>
      <c r="B275" s="102" t="s">
        <v>62</v>
      </c>
      <c r="C275" s="102" t="s">
        <v>313</v>
      </c>
      <c r="D275" s="102" t="s">
        <v>118</v>
      </c>
      <c r="E275" s="102" t="s">
        <v>44</v>
      </c>
      <c r="F275" s="102" t="s">
        <v>178</v>
      </c>
      <c r="G275" s="102" t="s">
        <v>895</v>
      </c>
      <c r="H275" s="103">
        <v>4841</v>
      </c>
      <c r="I275" s="101">
        <v>4</v>
      </c>
      <c r="J275" s="104">
        <f>อุดรธานี!F94</f>
        <v>436655.31</v>
      </c>
      <c r="K275" s="105">
        <f>อุดรธานี!AM94</f>
        <v>462905.32999999996</v>
      </c>
      <c r="L275" s="106">
        <f>อุดรธานี!AN94</f>
        <v>2118120.87</v>
      </c>
      <c r="M275" s="106">
        <f>อุดรธานี!AO94</f>
        <v>1958554.32</v>
      </c>
      <c r="N275" s="102"/>
      <c r="O275" s="102"/>
      <c r="P275" s="102"/>
      <c r="Q275" s="94">
        <f t="shared" si="10"/>
        <v>159566.55000000005</v>
      </c>
      <c r="R275" s="95">
        <f t="shared" si="11"/>
        <v>437.5378785374923</v>
      </c>
    </row>
    <row r="276" spans="1:18" x14ac:dyDescent="0.35">
      <c r="A276" s="101">
        <v>11</v>
      </c>
      <c r="B276" s="102" t="s">
        <v>62</v>
      </c>
      <c r="C276" s="102" t="s">
        <v>313</v>
      </c>
      <c r="D276" s="102" t="s">
        <v>118</v>
      </c>
      <c r="E276" s="102" t="s">
        <v>44</v>
      </c>
      <c r="F276" s="102" t="s">
        <v>178</v>
      </c>
      <c r="G276" s="102" t="s">
        <v>896</v>
      </c>
      <c r="H276" s="103">
        <v>6531</v>
      </c>
      <c r="I276" s="101">
        <v>5</v>
      </c>
      <c r="J276" s="104">
        <f>อุดรธานี!F95</f>
        <v>687246.66</v>
      </c>
      <c r="K276" s="105">
        <f>อุดรธานี!AM95</f>
        <v>649608.10000000009</v>
      </c>
      <c r="L276" s="106">
        <f>อุดรธานี!AN95</f>
        <v>2371162.1799999997</v>
      </c>
      <c r="M276" s="106">
        <f>อุดรธานี!AO95</f>
        <v>2164342.17</v>
      </c>
      <c r="N276" s="102"/>
      <c r="O276" s="102"/>
      <c r="P276" s="102"/>
      <c r="Q276" s="94">
        <f t="shared" si="10"/>
        <v>206820.00999999978</v>
      </c>
      <c r="R276" s="95">
        <f t="shared" si="11"/>
        <v>363.06265196753941</v>
      </c>
    </row>
    <row r="277" spans="1:18" x14ac:dyDescent="0.35">
      <c r="A277" s="101">
        <v>12</v>
      </c>
      <c r="B277" s="102" t="s">
        <v>62</v>
      </c>
      <c r="C277" s="102" t="s">
        <v>313</v>
      </c>
      <c r="D277" s="102" t="s">
        <v>118</v>
      </c>
      <c r="E277" s="102" t="s">
        <v>44</v>
      </c>
      <c r="F277" s="102" t="s">
        <v>178</v>
      </c>
      <c r="G277" s="102" t="s">
        <v>897</v>
      </c>
      <c r="H277" s="103">
        <v>4091</v>
      </c>
      <c r="I277" s="101">
        <v>3</v>
      </c>
      <c r="J277" s="104">
        <f>อุดรธานี!F96</f>
        <v>552985.4</v>
      </c>
      <c r="K277" s="105">
        <f>อุดรธานี!AM96</f>
        <v>580909.98</v>
      </c>
      <c r="L277" s="106">
        <f>อุดรธานี!AN96</f>
        <v>2163378.9299999997</v>
      </c>
      <c r="M277" s="106">
        <f>อุดรธานี!AO96</f>
        <v>1812538.33</v>
      </c>
      <c r="N277" s="102"/>
      <c r="O277" s="102"/>
      <c r="P277" s="102"/>
      <c r="Q277" s="94">
        <f t="shared" si="10"/>
        <v>350840.59999999963</v>
      </c>
      <c r="R277" s="95">
        <f t="shared" si="11"/>
        <v>528.81420923979465</v>
      </c>
    </row>
    <row r="278" spans="1:18" x14ac:dyDescent="0.35">
      <c r="A278" s="101">
        <v>13</v>
      </c>
      <c r="B278" s="102" t="s">
        <v>62</v>
      </c>
      <c r="C278" s="102" t="s">
        <v>313</v>
      </c>
      <c r="D278" s="102" t="s">
        <v>118</v>
      </c>
      <c r="E278" s="102" t="s">
        <v>44</v>
      </c>
      <c r="F278" s="102" t="s">
        <v>178</v>
      </c>
      <c r="G278" s="102" t="s">
        <v>898</v>
      </c>
      <c r="H278" s="103">
        <v>5373</v>
      </c>
      <c r="I278" s="101">
        <v>4</v>
      </c>
      <c r="J278" s="104">
        <f>อุดรธานี!F97</f>
        <v>477190.07</v>
      </c>
      <c r="K278" s="105">
        <f>อุดรธานี!AM97</f>
        <v>370260.29000000004</v>
      </c>
      <c r="L278" s="106">
        <f>อุดรธานี!AN97</f>
        <v>1493368.4300000002</v>
      </c>
      <c r="M278" s="106">
        <f>อุดรธานี!AO97</f>
        <v>1538945.3699999999</v>
      </c>
      <c r="N278" s="102"/>
      <c r="O278" s="102"/>
      <c r="P278" s="102"/>
      <c r="Q278" s="94">
        <f t="shared" si="10"/>
        <v>-45576.939999999711</v>
      </c>
      <c r="R278" s="95">
        <f t="shared" si="11"/>
        <v>277.93940629071284</v>
      </c>
    </row>
    <row r="279" spans="1:18" x14ac:dyDescent="0.35">
      <c r="A279" s="101">
        <v>14</v>
      </c>
      <c r="B279" s="102" t="s">
        <v>62</v>
      </c>
      <c r="C279" s="102" t="s">
        <v>313</v>
      </c>
      <c r="D279" s="102" t="s">
        <v>118</v>
      </c>
      <c r="E279" s="102" t="s">
        <v>44</v>
      </c>
      <c r="F279" s="102" t="s">
        <v>178</v>
      </c>
      <c r="G279" s="102" t="s">
        <v>899</v>
      </c>
      <c r="H279" s="103">
        <v>4225</v>
      </c>
      <c r="I279" s="101">
        <v>3</v>
      </c>
      <c r="J279" s="104">
        <f>อุดรธานี!F98</f>
        <v>679329.91</v>
      </c>
      <c r="K279" s="105">
        <f>อุดรธานี!AM98</f>
        <v>822938.29</v>
      </c>
      <c r="L279" s="106">
        <f>อุดรธานี!AN98</f>
        <v>2405944.61</v>
      </c>
      <c r="M279" s="106">
        <f>อุดรธานี!AO98</f>
        <v>1828795.69</v>
      </c>
      <c r="N279" s="102"/>
      <c r="O279" s="102"/>
      <c r="P279" s="102"/>
      <c r="Q279" s="94">
        <f t="shared" si="10"/>
        <v>577148.91999999993</v>
      </c>
      <c r="R279" s="95">
        <f t="shared" si="11"/>
        <v>569.45434556213013</v>
      </c>
    </row>
    <row r="280" spans="1:18" x14ac:dyDescent="0.35">
      <c r="A280" s="101">
        <v>15</v>
      </c>
      <c r="B280" s="102" t="s">
        <v>62</v>
      </c>
      <c r="C280" s="102" t="s">
        <v>313</v>
      </c>
      <c r="D280" s="102" t="s">
        <v>118</v>
      </c>
      <c r="E280" s="102" t="s">
        <v>44</v>
      </c>
      <c r="F280" s="102" t="s">
        <v>178</v>
      </c>
      <c r="G280" s="102" t="s">
        <v>900</v>
      </c>
      <c r="H280" s="103">
        <v>3361</v>
      </c>
      <c r="I280" s="101">
        <v>3</v>
      </c>
      <c r="J280" s="104">
        <f>อุดรธานี!F99</f>
        <v>433247.98</v>
      </c>
      <c r="K280" s="105">
        <f>อุดรธานี!AM99</f>
        <v>355843.07999999996</v>
      </c>
      <c r="L280" s="106">
        <f>อุดรธานี!AN99</f>
        <v>1247049.28</v>
      </c>
      <c r="M280" s="106">
        <f>อุดรธานี!AO99</f>
        <v>1220169.56</v>
      </c>
      <c r="N280" s="102"/>
      <c r="O280" s="102"/>
      <c r="P280" s="102"/>
      <c r="Q280" s="94">
        <f t="shared" si="10"/>
        <v>26879.719999999972</v>
      </c>
      <c r="R280" s="95">
        <f t="shared" si="11"/>
        <v>371.03519190717049</v>
      </c>
    </row>
    <row r="281" spans="1:18" s="113" customFormat="1" x14ac:dyDescent="0.35">
      <c r="A281" s="107">
        <v>6</v>
      </c>
      <c r="B281" s="108" t="s">
        <v>62</v>
      </c>
      <c r="C281" s="108"/>
      <c r="D281" s="108"/>
      <c r="E281" s="108" t="s">
        <v>75</v>
      </c>
      <c r="F281" s="108"/>
      <c r="G281" s="108" t="s">
        <v>315</v>
      </c>
      <c r="H281" s="114">
        <f>SUM(H266:H280)</f>
        <v>76811</v>
      </c>
      <c r="I281" s="107"/>
      <c r="J281" s="110">
        <f>SUM(J266:J280)</f>
        <v>12670871.560000002</v>
      </c>
      <c r="K281" s="110">
        <f>SUM(K266:K280)</f>
        <v>12397440.979999999</v>
      </c>
      <c r="L281" s="110">
        <f>SUM(L266:L280)</f>
        <v>28339518.920000002</v>
      </c>
      <c r="M281" s="110">
        <f>SUM(M266:M280)</f>
        <v>26264254.529999997</v>
      </c>
      <c r="N281" s="108">
        <v>14</v>
      </c>
      <c r="O281" s="108">
        <v>14</v>
      </c>
      <c r="P281" s="108">
        <f>N281-O281</f>
        <v>0</v>
      </c>
      <c r="Q281" s="111">
        <f t="shared" si="10"/>
        <v>2075264.3900000043</v>
      </c>
      <c r="R281" s="112">
        <f>L281/H281</f>
        <v>368.95130801577903</v>
      </c>
    </row>
    <row r="282" spans="1:18" x14ac:dyDescent="0.35">
      <c r="A282" s="101">
        <v>1</v>
      </c>
      <c r="B282" s="102" t="s">
        <v>62</v>
      </c>
      <c r="C282" s="102" t="s">
        <v>316</v>
      </c>
      <c r="D282" s="102" t="s">
        <v>124</v>
      </c>
      <c r="E282" s="102" t="s">
        <v>45</v>
      </c>
      <c r="F282" s="102" t="s">
        <v>208</v>
      </c>
      <c r="G282" s="102" t="s">
        <v>317</v>
      </c>
      <c r="H282" s="103"/>
      <c r="I282" s="101"/>
      <c r="J282" s="104"/>
      <c r="K282" s="105"/>
      <c r="L282" s="106"/>
      <c r="M282" s="106"/>
      <c r="N282" s="102"/>
      <c r="O282" s="102"/>
      <c r="P282" s="102"/>
    </row>
    <row r="283" spans="1:18" x14ac:dyDescent="0.35">
      <c r="A283" s="101">
        <v>2</v>
      </c>
      <c r="B283" s="102" t="s">
        <v>62</v>
      </c>
      <c r="C283" s="102" t="s">
        <v>316</v>
      </c>
      <c r="D283" s="102" t="s">
        <v>124</v>
      </c>
      <c r="E283" s="102" t="s">
        <v>45</v>
      </c>
      <c r="F283" s="102" t="s">
        <v>178</v>
      </c>
      <c r="G283" s="102" t="s">
        <v>901</v>
      </c>
      <c r="H283" s="103">
        <v>2519</v>
      </c>
      <c r="I283" s="101">
        <v>2</v>
      </c>
      <c r="J283" s="104">
        <f>อุดรธานี!F100</f>
        <v>415211.58</v>
      </c>
      <c r="K283" s="105">
        <f>อุดรธานี!AM100</f>
        <v>542765.94999999995</v>
      </c>
      <c r="L283" s="106">
        <f>อุดรธานี!AN100</f>
        <v>1086015.22</v>
      </c>
      <c r="M283" s="106">
        <f>อุดรธานี!AO100</f>
        <v>1196193.9999999998</v>
      </c>
      <c r="N283" s="102"/>
      <c r="O283" s="102"/>
      <c r="P283" s="102"/>
      <c r="Q283" s="94">
        <f t="shared" si="10"/>
        <v>-110178.7799999998</v>
      </c>
      <c r="R283" s="95">
        <f t="shared" si="11"/>
        <v>431.1295037713378</v>
      </c>
    </row>
    <row r="284" spans="1:18" x14ac:dyDescent="0.35">
      <c r="A284" s="101">
        <v>3</v>
      </c>
      <c r="B284" s="102" t="s">
        <v>62</v>
      </c>
      <c r="C284" s="102" t="s">
        <v>316</v>
      </c>
      <c r="D284" s="102" t="s">
        <v>124</v>
      </c>
      <c r="E284" s="102" t="s">
        <v>45</v>
      </c>
      <c r="F284" s="102" t="s">
        <v>178</v>
      </c>
      <c r="G284" s="102" t="s">
        <v>902</v>
      </c>
      <c r="H284" s="103">
        <v>5267</v>
      </c>
      <c r="I284" s="101">
        <v>4</v>
      </c>
      <c r="J284" s="104">
        <f>อุดรธานี!F101</f>
        <v>451388.24</v>
      </c>
      <c r="K284" s="105">
        <f>อุดรธานี!AM101</f>
        <v>469333.64</v>
      </c>
      <c r="L284" s="106">
        <f>อุดรธานี!AN101</f>
        <v>1823642.7</v>
      </c>
      <c r="M284" s="106">
        <f>อุดรธานี!AO101</f>
        <v>1676087.6300000001</v>
      </c>
      <c r="N284" s="102"/>
      <c r="O284" s="102"/>
      <c r="P284" s="102"/>
      <c r="Q284" s="94">
        <f t="shared" si="10"/>
        <v>147555.06999999983</v>
      </c>
      <c r="R284" s="95">
        <f t="shared" si="11"/>
        <v>346.239358268464</v>
      </c>
    </row>
    <row r="285" spans="1:18" x14ac:dyDescent="0.35">
      <c r="A285" s="101">
        <v>4</v>
      </c>
      <c r="B285" s="102" t="s">
        <v>62</v>
      </c>
      <c r="C285" s="102" t="s">
        <v>316</v>
      </c>
      <c r="D285" s="102" t="s">
        <v>124</v>
      </c>
      <c r="E285" s="102" t="s">
        <v>45</v>
      </c>
      <c r="F285" s="102" t="s">
        <v>178</v>
      </c>
      <c r="G285" s="102" t="s">
        <v>903</v>
      </c>
      <c r="H285" s="103">
        <v>2857</v>
      </c>
      <c r="I285" s="101">
        <v>2</v>
      </c>
      <c r="J285" s="104">
        <f>อุดรธานี!F102</f>
        <v>354697.74</v>
      </c>
      <c r="K285" s="105">
        <f>อุดรธานี!AM102</f>
        <v>425153.54000000004</v>
      </c>
      <c r="L285" s="106">
        <f>อุดรธานี!AN102</f>
        <v>1406682.0299999998</v>
      </c>
      <c r="M285" s="106">
        <f>อุดรธานี!AO102</f>
        <v>1096802.23</v>
      </c>
      <c r="N285" s="102"/>
      <c r="O285" s="102"/>
      <c r="P285" s="102"/>
      <c r="Q285" s="94">
        <f t="shared" si="10"/>
        <v>309879.79999999981</v>
      </c>
      <c r="R285" s="95">
        <f t="shared" si="11"/>
        <v>492.36332866643323</v>
      </c>
    </row>
    <row r="286" spans="1:18" x14ac:dyDescent="0.35">
      <c r="A286" s="101">
        <v>5</v>
      </c>
      <c r="B286" s="102" t="s">
        <v>62</v>
      </c>
      <c r="C286" s="102" t="s">
        <v>316</v>
      </c>
      <c r="D286" s="102" t="s">
        <v>124</v>
      </c>
      <c r="E286" s="102" t="s">
        <v>45</v>
      </c>
      <c r="F286" s="102" t="s">
        <v>178</v>
      </c>
      <c r="G286" s="102" t="s">
        <v>904</v>
      </c>
      <c r="H286" s="103">
        <v>3224</v>
      </c>
      <c r="I286" s="101">
        <v>3</v>
      </c>
      <c r="J286" s="104">
        <f>อุดรธานี!F103</f>
        <v>315864.09000000003</v>
      </c>
      <c r="K286" s="105">
        <f>อุดรธานี!AM103</f>
        <v>233110.08000000002</v>
      </c>
      <c r="L286" s="106">
        <f>อุดรธานี!AN103</f>
        <v>1170686.8399999999</v>
      </c>
      <c r="M286" s="106">
        <f>อุดรธานี!AO103</f>
        <v>1217951.3799999999</v>
      </c>
      <c r="N286" s="102"/>
      <c r="O286" s="102"/>
      <c r="P286" s="102"/>
      <c r="Q286" s="94">
        <f t="shared" si="10"/>
        <v>-47264.540000000037</v>
      </c>
      <c r="R286" s="95">
        <f t="shared" si="11"/>
        <v>363.11626550868482</v>
      </c>
    </row>
    <row r="287" spans="1:18" x14ac:dyDescent="0.35">
      <c r="A287" s="101">
        <v>6</v>
      </c>
      <c r="B287" s="102" t="s">
        <v>62</v>
      </c>
      <c r="C287" s="102" t="s">
        <v>316</v>
      </c>
      <c r="D287" s="102" t="s">
        <v>124</v>
      </c>
      <c r="E287" s="102" t="s">
        <v>45</v>
      </c>
      <c r="F287" s="102" t="s">
        <v>178</v>
      </c>
      <c r="G287" s="102" t="s">
        <v>905</v>
      </c>
      <c r="H287" s="103">
        <v>1708</v>
      </c>
      <c r="I287" s="101">
        <v>2</v>
      </c>
      <c r="J287" s="104">
        <f>อุดรธานี!F104</f>
        <v>442771.20000000001</v>
      </c>
      <c r="K287" s="105">
        <f>อุดรธานี!AM104</f>
        <v>309897.39</v>
      </c>
      <c r="L287" s="106">
        <f>อุดรธานี!AN104</f>
        <v>953142.57000000007</v>
      </c>
      <c r="M287" s="106">
        <f>อุดรธานี!AO104</f>
        <v>892472.41</v>
      </c>
      <c r="N287" s="102"/>
      <c r="O287" s="102"/>
      <c r="P287" s="102"/>
      <c r="Q287" s="94">
        <f t="shared" si="10"/>
        <v>60670.160000000033</v>
      </c>
      <c r="R287" s="95">
        <f t="shared" si="11"/>
        <v>558.04600117096027</v>
      </c>
    </row>
    <row r="288" spans="1:18" x14ac:dyDescent="0.35">
      <c r="A288" s="101">
        <v>7</v>
      </c>
      <c r="B288" s="102" t="s">
        <v>62</v>
      </c>
      <c r="C288" s="102" t="s">
        <v>316</v>
      </c>
      <c r="D288" s="102" t="s">
        <v>124</v>
      </c>
      <c r="E288" s="102" t="s">
        <v>45</v>
      </c>
      <c r="F288" s="102" t="s">
        <v>178</v>
      </c>
      <c r="G288" s="102" t="s">
        <v>906</v>
      </c>
      <c r="H288" s="103">
        <v>2127</v>
      </c>
      <c r="I288" s="101">
        <v>2</v>
      </c>
      <c r="J288" s="104">
        <f>อุดรธานี!F105</f>
        <v>216064.46</v>
      </c>
      <c r="K288" s="105">
        <f>อุดรธานี!AM105</f>
        <v>196204.44999999998</v>
      </c>
      <c r="L288" s="106">
        <f>อุดรธานี!AN105</f>
        <v>1064321.07</v>
      </c>
      <c r="M288" s="106">
        <f>อุดรธานี!AO105</f>
        <v>1179574.2000000002</v>
      </c>
      <c r="N288" s="102"/>
      <c r="O288" s="102"/>
      <c r="P288" s="102"/>
      <c r="Q288" s="94">
        <f t="shared" si="10"/>
        <v>-115253.13000000012</v>
      </c>
      <c r="R288" s="95">
        <f t="shared" si="11"/>
        <v>500.38602256699579</v>
      </c>
    </row>
    <row r="289" spans="1:18" s="113" customFormat="1" x14ac:dyDescent="0.35">
      <c r="A289" s="107">
        <v>7</v>
      </c>
      <c r="B289" s="108" t="s">
        <v>62</v>
      </c>
      <c r="C289" s="108"/>
      <c r="D289" s="108"/>
      <c r="E289" s="108" t="s">
        <v>75</v>
      </c>
      <c r="F289" s="108"/>
      <c r="G289" s="108" t="s">
        <v>318</v>
      </c>
      <c r="H289" s="114">
        <f>SUM(H282:H288)</f>
        <v>17702</v>
      </c>
      <c r="I289" s="107"/>
      <c r="J289" s="110">
        <f>SUM(J282:J288)</f>
        <v>2195997.31</v>
      </c>
      <c r="K289" s="110">
        <f>SUM(K282:K288)</f>
        <v>2176465.0500000003</v>
      </c>
      <c r="L289" s="110">
        <f>SUM(L282:L288)</f>
        <v>7504490.4299999997</v>
      </c>
      <c r="M289" s="110">
        <f>SUM(M282:M288)</f>
        <v>7259081.8500000006</v>
      </c>
      <c r="N289" s="108">
        <v>6</v>
      </c>
      <c r="O289" s="108">
        <v>6</v>
      </c>
      <c r="P289" s="108">
        <f>N289-O289</f>
        <v>0</v>
      </c>
      <c r="Q289" s="111">
        <f t="shared" si="10"/>
        <v>245408.57999999914</v>
      </c>
      <c r="R289" s="112">
        <f>L289/H289</f>
        <v>423.93460795390348</v>
      </c>
    </row>
    <row r="290" spans="1:18" x14ac:dyDescent="0.35">
      <c r="A290" s="101">
        <v>1</v>
      </c>
      <c r="B290" s="102" t="s">
        <v>62</v>
      </c>
      <c r="C290" s="102" t="s">
        <v>35</v>
      </c>
      <c r="D290" s="102" t="s">
        <v>129</v>
      </c>
      <c r="E290" s="102" t="s">
        <v>36</v>
      </c>
      <c r="F290" s="102" t="s">
        <v>208</v>
      </c>
      <c r="G290" s="102" t="s">
        <v>319</v>
      </c>
      <c r="H290" s="103"/>
      <c r="I290" s="101"/>
      <c r="J290" s="104"/>
      <c r="K290" s="105"/>
      <c r="L290" s="106"/>
      <c r="M290" s="106"/>
      <c r="N290" s="102"/>
      <c r="O290" s="102"/>
      <c r="P290" s="102"/>
    </row>
    <row r="291" spans="1:18" x14ac:dyDescent="0.35">
      <c r="A291" s="101">
        <v>2</v>
      </c>
      <c r="B291" s="102" t="s">
        <v>62</v>
      </c>
      <c r="C291" s="102" t="s">
        <v>35</v>
      </c>
      <c r="D291" s="102" t="s">
        <v>129</v>
      </c>
      <c r="E291" s="102" t="s">
        <v>36</v>
      </c>
      <c r="F291" s="102" t="s">
        <v>178</v>
      </c>
      <c r="G291" s="102" t="s">
        <v>907</v>
      </c>
      <c r="H291" s="103">
        <v>2572</v>
      </c>
      <c r="I291" s="101">
        <v>2</v>
      </c>
      <c r="J291" s="104">
        <f>อุดรธานี!F106</f>
        <v>475294.91</v>
      </c>
      <c r="K291" s="105">
        <f>อุดรธานี!AM106</f>
        <v>415387.54000000004</v>
      </c>
      <c r="L291" s="106">
        <f>อุดรธานี!AN106</f>
        <v>1191213.6400000001</v>
      </c>
      <c r="M291" s="106">
        <f>อุดรธานี!AO106</f>
        <v>1270005.1300000001</v>
      </c>
      <c r="N291" s="102"/>
      <c r="O291" s="102"/>
      <c r="P291" s="102"/>
      <c r="Q291" s="94">
        <f t="shared" si="10"/>
        <v>-78791.489999999991</v>
      </c>
      <c r="R291" s="95">
        <f t="shared" si="11"/>
        <v>463.14682737169522</v>
      </c>
    </row>
    <row r="292" spans="1:18" x14ac:dyDescent="0.35">
      <c r="A292" s="101">
        <v>3</v>
      </c>
      <c r="B292" s="102" t="s">
        <v>62</v>
      </c>
      <c r="C292" s="102" t="s">
        <v>35</v>
      </c>
      <c r="D292" s="102" t="s">
        <v>129</v>
      </c>
      <c r="E292" s="102" t="s">
        <v>36</v>
      </c>
      <c r="F292" s="102" t="s">
        <v>178</v>
      </c>
      <c r="G292" s="102" t="s">
        <v>908</v>
      </c>
      <c r="H292" s="103">
        <v>7137</v>
      </c>
      <c r="I292" s="101">
        <v>5</v>
      </c>
      <c r="J292" s="104">
        <f>อุดรธานี!F107</f>
        <v>1007227.26</v>
      </c>
      <c r="K292" s="105">
        <f>อุดรธานี!AM107</f>
        <v>889234.73</v>
      </c>
      <c r="L292" s="106">
        <f>อุดรธานี!AN107</f>
        <v>2926648.52</v>
      </c>
      <c r="M292" s="106">
        <f>อุดรธานี!AO107</f>
        <v>2621294.4900000002</v>
      </c>
      <c r="N292" s="102"/>
      <c r="O292" s="102"/>
      <c r="P292" s="102"/>
      <c r="Q292" s="94">
        <f t="shared" si="10"/>
        <v>305354.0299999998</v>
      </c>
      <c r="R292" s="95">
        <f t="shared" si="11"/>
        <v>410.06704777917895</v>
      </c>
    </row>
    <row r="293" spans="1:18" x14ac:dyDescent="0.35">
      <c r="A293" s="101">
        <v>4</v>
      </c>
      <c r="B293" s="102" t="s">
        <v>62</v>
      </c>
      <c r="C293" s="102" t="s">
        <v>35</v>
      </c>
      <c r="D293" s="102" t="s">
        <v>129</v>
      </c>
      <c r="E293" s="102" t="s">
        <v>36</v>
      </c>
      <c r="F293" s="102" t="s">
        <v>178</v>
      </c>
      <c r="G293" s="102" t="s">
        <v>909</v>
      </c>
      <c r="H293" s="103">
        <v>6162</v>
      </c>
      <c r="I293" s="101">
        <v>5</v>
      </c>
      <c r="J293" s="104">
        <f>อุดรธานี!F108</f>
        <v>308716.21999999997</v>
      </c>
      <c r="K293" s="105">
        <f>อุดรธานี!AM108</f>
        <v>278691.58</v>
      </c>
      <c r="L293" s="106">
        <f>อุดรธานี!AN108</f>
        <v>2315353.5099999998</v>
      </c>
      <c r="M293" s="106">
        <f>อุดรธานี!AO108</f>
        <v>2514971.77</v>
      </c>
      <c r="N293" s="102"/>
      <c r="O293" s="102"/>
      <c r="P293" s="102"/>
      <c r="Q293" s="94">
        <f t="shared" si="10"/>
        <v>-199618.26000000024</v>
      </c>
      <c r="R293" s="95">
        <f t="shared" si="11"/>
        <v>375.74708049334629</v>
      </c>
    </row>
    <row r="294" spans="1:18" x14ac:dyDescent="0.35">
      <c r="A294" s="101">
        <v>5</v>
      </c>
      <c r="B294" s="102" t="s">
        <v>62</v>
      </c>
      <c r="C294" s="102" t="s">
        <v>35</v>
      </c>
      <c r="D294" s="102" t="s">
        <v>129</v>
      </c>
      <c r="E294" s="102" t="s">
        <v>36</v>
      </c>
      <c r="F294" s="102" t="s">
        <v>178</v>
      </c>
      <c r="G294" s="102" t="s">
        <v>910</v>
      </c>
      <c r="H294" s="103">
        <v>5550</v>
      </c>
      <c r="I294" s="101">
        <v>4</v>
      </c>
      <c r="J294" s="104">
        <f>อุดรธานี!F109</f>
        <v>592541.56000000006</v>
      </c>
      <c r="K294" s="105">
        <f>อุดรธานี!AM109</f>
        <v>616953.39</v>
      </c>
      <c r="L294" s="106">
        <f>อุดรธานี!AN109</f>
        <v>1701582.98</v>
      </c>
      <c r="M294" s="106">
        <f>อุดรธานี!AO109</f>
        <v>1701807.78</v>
      </c>
      <c r="N294" s="102"/>
      <c r="O294" s="102"/>
      <c r="P294" s="102"/>
      <c r="Q294" s="94">
        <f t="shared" si="10"/>
        <v>-224.80000000004657</v>
      </c>
      <c r="R294" s="95">
        <f t="shared" si="11"/>
        <v>306.59152792792793</v>
      </c>
    </row>
    <row r="295" spans="1:18" s="113" customFormat="1" x14ac:dyDescent="0.35">
      <c r="A295" s="107">
        <v>8</v>
      </c>
      <c r="B295" s="108" t="s">
        <v>62</v>
      </c>
      <c r="C295" s="108"/>
      <c r="D295" s="108"/>
      <c r="E295" s="108" t="s">
        <v>75</v>
      </c>
      <c r="F295" s="108"/>
      <c r="G295" s="108" t="s">
        <v>320</v>
      </c>
      <c r="H295" s="114">
        <f>SUM(H290:H294)</f>
        <v>21421</v>
      </c>
      <c r="I295" s="107"/>
      <c r="J295" s="110">
        <f>SUM(J290:J294)</f>
        <v>2383779.9500000002</v>
      </c>
      <c r="K295" s="110">
        <f>SUM(K290:K294)</f>
        <v>2200267.2400000002</v>
      </c>
      <c r="L295" s="110">
        <f>SUM(L290:L294)</f>
        <v>8134798.6500000004</v>
      </c>
      <c r="M295" s="110">
        <f>SUM(M290:M294)</f>
        <v>8108079.1700000009</v>
      </c>
      <c r="N295" s="108">
        <v>4</v>
      </c>
      <c r="O295" s="108">
        <v>4</v>
      </c>
      <c r="P295" s="108">
        <f>N295-O295</f>
        <v>0</v>
      </c>
      <c r="Q295" s="111">
        <f t="shared" si="10"/>
        <v>26719.479999999516</v>
      </c>
      <c r="R295" s="112">
        <f>L295/H295</f>
        <v>379.75811820176466</v>
      </c>
    </row>
    <row r="296" spans="1:18" x14ac:dyDescent="0.35">
      <c r="A296" s="101">
        <v>1</v>
      </c>
      <c r="B296" s="102" t="s">
        <v>62</v>
      </c>
      <c r="C296" s="102" t="s">
        <v>321</v>
      </c>
      <c r="D296" s="102" t="s">
        <v>133</v>
      </c>
      <c r="E296" s="102" t="s">
        <v>46</v>
      </c>
      <c r="F296" s="102" t="s">
        <v>208</v>
      </c>
      <c r="G296" s="102" t="s">
        <v>322</v>
      </c>
      <c r="H296" s="103"/>
      <c r="I296" s="101"/>
      <c r="J296" s="104"/>
      <c r="K296" s="105"/>
      <c r="L296" s="106"/>
      <c r="M296" s="106"/>
      <c r="N296" s="102"/>
      <c r="O296" s="102"/>
      <c r="P296" s="102"/>
    </row>
    <row r="297" spans="1:18" x14ac:dyDescent="0.35">
      <c r="A297" s="101">
        <v>2</v>
      </c>
      <c r="B297" s="102" t="s">
        <v>62</v>
      </c>
      <c r="C297" s="102" t="s">
        <v>321</v>
      </c>
      <c r="D297" s="102" t="s">
        <v>133</v>
      </c>
      <c r="E297" s="102" t="s">
        <v>46</v>
      </c>
      <c r="F297" s="102" t="s">
        <v>178</v>
      </c>
      <c r="G297" s="102" t="s">
        <v>911</v>
      </c>
      <c r="H297" s="103">
        <v>3386</v>
      </c>
      <c r="I297" s="101">
        <v>3</v>
      </c>
      <c r="J297" s="104">
        <f>อุดรธานี!F110</f>
        <v>863260.38</v>
      </c>
      <c r="K297" s="105">
        <f>อุดรธานี!AM110</f>
        <v>1232861.58</v>
      </c>
      <c r="L297" s="106">
        <f>อุดรธานี!AN110</f>
        <v>1903954.07</v>
      </c>
      <c r="M297" s="106">
        <f>อุดรธานี!AO110</f>
        <v>1623115.19</v>
      </c>
      <c r="N297" s="102"/>
      <c r="O297" s="102"/>
      <c r="P297" s="102"/>
      <c r="Q297" s="94">
        <f t="shared" si="10"/>
        <v>280838.88000000012</v>
      </c>
      <c r="R297" s="95">
        <f t="shared" si="11"/>
        <v>562.30185174246901</v>
      </c>
    </row>
    <row r="298" spans="1:18" x14ac:dyDescent="0.35">
      <c r="A298" s="101">
        <v>3</v>
      </c>
      <c r="B298" s="102" t="s">
        <v>62</v>
      </c>
      <c r="C298" s="102" t="s">
        <v>321</v>
      </c>
      <c r="D298" s="102" t="s">
        <v>133</v>
      </c>
      <c r="E298" s="102" t="s">
        <v>46</v>
      </c>
      <c r="F298" s="102" t="s">
        <v>178</v>
      </c>
      <c r="G298" s="102" t="s">
        <v>912</v>
      </c>
      <c r="H298" s="103">
        <v>2993</v>
      </c>
      <c r="I298" s="101">
        <v>2</v>
      </c>
      <c r="J298" s="104">
        <f>อุดรธานี!F111</f>
        <v>517122.32</v>
      </c>
      <c r="K298" s="105">
        <f>อุดรธานี!AM111</f>
        <v>546352.1</v>
      </c>
      <c r="L298" s="106">
        <f>อุดรธานี!AN111</f>
        <v>1423212.4700000002</v>
      </c>
      <c r="M298" s="106">
        <f>อุดรธานี!AO111</f>
        <v>1277948.28</v>
      </c>
      <c r="N298" s="102"/>
      <c r="O298" s="102"/>
      <c r="P298" s="102"/>
      <c r="Q298" s="94">
        <f t="shared" si="10"/>
        <v>145264.19000000018</v>
      </c>
      <c r="R298" s="95">
        <f t="shared" si="11"/>
        <v>475.51368860674916</v>
      </c>
    </row>
    <row r="299" spans="1:18" x14ac:dyDescent="0.35">
      <c r="A299" s="101">
        <v>4</v>
      </c>
      <c r="B299" s="102" t="s">
        <v>62</v>
      </c>
      <c r="C299" s="102" t="s">
        <v>321</v>
      </c>
      <c r="D299" s="102" t="s">
        <v>133</v>
      </c>
      <c r="E299" s="102" t="s">
        <v>46</v>
      </c>
      <c r="F299" s="102" t="s">
        <v>178</v>
      </c>
      <c r="G299" s="102" t="s">
        <v>913</v>
      </c>
      <c r="H299" s="103">
        <v>1953</v>
      </c>
      <c r="I299" s="101">
        <v>2</v>
      </c>
      <c r="J299" s="104">
        <f>อุดรธานี!F112</f>
        <v>503256.62</v>
      </c>
      <c r="K299" s="105">
        <f>อุดรธานี!AM112</f>
        <v>626447.94999999995</v>
      </c>
      <c r="L299" s="106">
        <f>อุดรธานี!AN112</f>
        <v>1565218.9</v>
      </c>
      <c r="M299" s="106">
        <f>อุดรธานี!AO112</f>
        <v>1286725.6499999999</v>
      </c>
      <c r="N299" s="102"/>
      <c r="O299" s="102"/>
      <c r="P299" s="102"/>
      <c r="Q299" s="94">
        <f t="shared" si="10"/>
        <v>278493.25</v>
      </c>
      <c r="R299" s="95">
        <f t="shared" si="11"/>
        <v>801.44336917562714</v>
      </c>
    </row>
    <row r="300" spans="1:18" x14ac:dyDescent="0.35">
      <c r="A300" s="101">
        <v>5</v>
      </c>
      <c r="B300" s="102" t="s">
        <v>62</v>
      </c>
      <c r="C300" s="102" t="s">
        <v>321</v>
      </c>
      <c r="D300" s="102" t="s">
        <v>133</v>
      </c>
      <c r="E300" s="102" t="s">
        <v>46</v>
      </c>
      <c r="F300" s="102" t="s">
        <v>178</v>
      </c>
      <c r="G300" s="102" t="s">
        <v>914</v>
      </c>
      <c r="H300" s="103">
        <v>1859</v>
      </c>
      <c r="I300" s="101">
        <v>2</v>
      </c>
      <c r="J300" s="104">
        <f>อุดรธานี!F113</f>
        <v>548333.84</v>
      </c>
      <c r="K300" s="105">
        <f>อุดรธานี!AM113</f>
        <v>771870.95</v>
      </c>
      <c r="L300" s="106">
        <f>อุดรธานี!AN113</f>
        <v>858054.51</v>
      </c>
      <c r="M300" s="106">
        <f>อุดรธานี!AO113</f>
        <v>706155.64999999991</v>
      </c>
      <c r="N300" s="102"/>
      <c r="O300" s="102"/>
      <c r="P300" s="102"/>
      <c r="Q300" s="94">
        <f t="shared" si="10"/>
        <v>151898.8600000001</v>
      </c>
      <c r="R300" s="95">
        <f t="shared" si="11"/>
        <v>461.56778375470685</v>
      </c>
    </row>
    <row r="301" spans="1:18" x14ac:dyDescent="0.35">
      <c r="A301" s="101">
        <v>6</v>
      </c>
      <c r="B301" s="102" t="s">
        <v>62</v>
      </c>
      <c r="C301" s="102" t="s">
        <v>321</v>
      </c>
      <c r="D301" s="102" t="s">
        <v>133</v>
      </c>
      <c r="E301" s="102" t="s">
        <v>46</v>
      </c>
      <c r="F301" s="102" t="s">
        <v>178</v>
      </c>
      <c r="G301" s="102" t="s">
        <v>915</v>
      </c>
      <c r="H301" s="103">
        <v>3125</v>
      </c>
      <c r="I301" s="101">
        <v>3</v>
      </c>
      <c r="J301" s="104">
        <f>อุดรธานี!F114</f>
        <v>521949.44</v>
      </c>
      <c r="K301" s="105">
        <f>อุดรธานี!AM114</f>
        <v>684865.92</v>
      </c>
      <c r="L301" s="106">
        <f>อุดรธานี!AN114</f>
        <v>1467040.1700000002</v>
      </c>
      <c r="M301" s="106">
        <f>อุดรธานี!AO114</f>
        <v>1421015.53</v>
      </c>
      <c r="N301" s="102"/>
      <c r="O301" s="102"/>
      <c r="P301" s="102"/>
      <c r="Q301" s="94">
        <f t="shared" si="10"/>
        <v>46024.64000000013</v>
      </c>
      <c r="R301" s="95">
        <f t="shared" si="11"/>
        <v>469.45285440000004</v>
      </c>
    </row>
    <row r="302" spans="1:18" x14ac:dyDescent="0.35">
      <c r="A302" s="101">
        <v>7</v>
      </c>
      <c r="B302" s="102" t="s">
        <v>62</v>
      </c>
      <c r="C302" s="102" t="s">
        <v>321</v>
      </c>
      <c r="D302" s="102" t="s">
        <v>133</v>
      </c>
      <c r="E302" s="102" t="s">
        <v>46</v>
      </c>
      <c r="F302" s="102" t="s">
        <v>178</v>
      </c>
      <c r="G302" s="102" t="s">
        <v>916</v>
      </c>
      <c r="H302" s="103">
        <v>2823</v>
      </c>
      <c r="I302" s="101">
        <v>2</v>
      </c>
      <c r="J302" s="104">
        <f>อุดรธานี!F115</f>
        <v>928240.48</v>
      </c>
      <c r="K302" s="105">
        <f>อุดรธานี!AM115</f>
        <v>1102906.8399999999</v>
      </c>
      <c r="L302" s="106">
        <f>อุดรธานี!AN115</f>
        <v>1420428.97</v>
      </c>
      <c r="M302" s="106">
        <f>อุดรธานี!AO115</f>
        <v>1174156.83</v>
      </c>
      <c r="N302" s="102"/>
      <c r="O302" s="102"/>
      <c r="P302" s="102"/>
      <c r="Q302" s="94">
        <f t="shared" si="10"/>
        <v>246272.1399999999</v>
      </c>
      <c r="R302" s="95">
        <f t="shared" si="11"/>
        <v>503.16293659227773</v>
      </c>
    </row>
    <row r="303" spans="1:18" x14ac:dyDescent="0.35">
      <c r="A303" s="101">
        <v>8</v>
      </c>
      <c r="B303" s="102" t="s">
        <v>62</v>
      </c>
      <c r="C303" s="102" t="s">
        <v>321</v>
      </c>
      <c r="D303" s="102" t="s">
        <v>133</v>
      </c>
      <c r="E303" s="102" t="s">
        <v>46</v>
      </c>
      <c r="F303" s="102" t="s">
        <v>178</v>
      </c>
      <c r="G303" s="102" t="s">
        <v>917</v>
      </c>
      <c r="H303" s="103">
        <v>3239</v>
      </c>
      <c r="I303" s="101">
        <v>3</v>
      </c>
      <c r="J303" s="104">
        <f>อุดรธานี!F116</f>
        <v>1055785.5</v>
      </c>
      <c r="K303" s="105">
        <f>อุดรธานี!AM116</f>
        <v>1327874.97</v>
      </c>
      <c r="L303" s="106">
        <f>อุดรธานี!AN116</f>
        <v>1308876.3</v>
      </c>
      <c r="M303" s="106">
        <f>อุดรธานี!AO116</f>
        <v>1048727.1099999999</v>
      </c>
      <c r="N303" s="102"/>
      <c r="O303" s="102"/>
      <c r="P303" s="102"/>
      <c r="Q303" s="94">
        <f t="shared" si="10"/>
        <v>260149.19000000018</v>
      </c>
      <c r="R303" s="95">
        <f t="shared" si="11"/>
        <v>404.0988885458475</v>
      </c>
    </row>
    <row r="304" spans="1:18" x14ac:dyDescent="0.35">
      <c r="A304" s="101">
        <v>9</v>
      </c>
      <c r="B304" s="102" t="s">
        <v>62</v>
      </c>
      <c r="C304" s="102" t="s">
        <v>321</v>
      </c>
      <c r="D304" s="102" t="s">
        <v>133</v>
      </c>
      <c r="E304" s="102" t="s">
        <v>46</v>
      </c>
      <c r="F304" s="102" t="s">
        <v>178</v>
      </c>
      <c r="G304" s="102" t="s">
        <v>918</v>
      </c>
      <c r="H304" s="103">
        <v>3478</v>
      </c>
      <c r="I304" s="101">
        <v>3</v>
      </c>
      <c r="J304" s="104">
        <f>อุดรธานี!F117</f>
        <v>981672.86</v>
      </c>
      <c r="K304" s="105">
        <f>อุดรธานี!AM117</f>
        <v>1200147.2799999998</v>
      </c>
      <c r="L304" s="106">
        <f>อุดรธานี!AN117</f>
        <v>1681634.22</v>
      </c>
      <c r="M304" s="106">
        <f>อุดรธานี!AO117</f>
        <v>1512868.55</v>
      </c>
      <c r="N304" s="102"/>
      <c r="O304" s="102"/>
      <c r="P304" s="102"/>
      <c r="Q304" s="94">
        <f t="shared" si="10"/>
        <v>168765.66999999993</v>
      </c>
      <c r="R304" s="95">
        <f t="shared" si="11"/>
        <v>483.50610120759058</v>
      </c>
    </row>
    <row r="305" spans="1:18" x14ac:dyDescent="0.35">
      <c r="A305" s="101">
        <v>10</v>
      </c>
      <c r="B305" s="102" t="s">
        <v>62</v>
      </c>
      <c r="C305" s="102" t="s">
        <v>321</v>
      </c>
      <c r="D305" s="102" t="s">
        <v>133</v>
      </c>
      <c r="E305" s="102" t="s">
        <v>46</v>
      </c>
      <c r="F305" s="102" t="s">
        <v>178</v>
      </c>
      <c r="G305" s="102" t="s">
        <v>919</v>
      </c>
      <c r="H305" s="103">
        <v>1780</v>
      </c>
      <c r="I305" s="101">
        <v>2</v>
      </c>
      <c r="J305" s="104">
        <f>อุดรธานี!F118</f>
        <v>254376.46</v>
      </c>
      <c r="K305" s="105">
        <f>อุดรธานี!AM118</f>
        <v>-161667.43</v>
      </c>
      <c r="L305" s="106">
        <f>อุดรธานี!AN118</f>
        <v>1225967.3599999999</v>
      </c>
      <c r="M305" s="106">
        <f>อุดรธานี!AO118</f>
        <v>1086366.04</v>
      </c>
      <c r="N305" s="102"/>
      <c r="O305" s="102"/>
      <c r="P305" s="102"/>
      <c r="Q305" s="94">
        <f t="shared" si="10"/>
        <v>139601.31999999983</v>
      </c>
      <c r="R305" s="95">
        <f t="shared" si="11"/>
        <v>688.74570786516847</v>
      </c>
    </row>
    <row r="306" spans="1:18" x14ac:dyDescent="0.35">
      <c r="A306" s="101">
        <v>11</v>
      </c>
      <c r="B306" s="102" t="s">
        <v>62</v>
      </c>
      <c r="C306" s="102" t="s">
        <v>321</v>
      </c>
      <c r="D306" s="102" t="s">
        <v>133</v>
      </c>
      <c r="E306" s="102" t="s">
        <v>46</v>
      </c>
      <c r="F306" s="102" t="s">
        <v>178</v>
      </c>
      <c r="G306" s="102" t="s">
        <v>920</v>
      </c>
      <c r="H306" s="103">
        <v>1995</v>
      </c>
      <c r="I306" s="101">
        <v>2</v>
      </c>
      <c r="J306" s="104">
        <f>อุดรธานี!F119</f>
        <v>231910.37</v>
      </c>
      <c r="K306" s="105">
        <f>อุดรธานี!AM119</f>
        <v>223358.40999999997</v>
      </c>
      <c r="L306" s="106">
        <f>อุดรธานี!AN119</f>
        <v>976794.28999999992</v>
      </c>
      <c r="M306" s="106">
        <f>อุดรธานี!AO119</f>
        <v>818296.65</v>
      </c>
      <c r="N306" s="102"/>
      <c r="O306" s="102"/>
      <c r="P306" s="102"/>
      <c r="Q306" s="94">
        <f t="shared" si="10"/>
        <v>158497.6399999999</v>
      </c>
      <c r="R306" s="95">
        <f t="shared" si="11"/>
        <v>489.62119799498743</v>
      </c>
    </row>
    <row r="307" spans="1:18" x14ac:dyDescent="0.35">
      <c r="A307" s="101">
        <v>12</v>
      </c>
      <c r="B307" s="102" t="s">
        <v>62</v>
      </c>
      <c r="C307" s="102" t="s">
        <v>321</v>
      </c>
      <c r="D307" s="102" t="s">
        <v>133</v>
      </c>
      <c r="E307" s="102" t="s">
        <v>46</v>
      </c>
      <c r="F307" s="102" t="s">
        <v>178</v>
      </c>
      <c r="G307" s="102" t="s">
        <v>921</v>
      </c>
      <c r="H307" s="103">
        <v>2686</v>
      </c>
      <c r="I307" s="101">
        <v>2</v>
      </c>
      <c r="J307" s="104">
        <f>อุดรธานี!F120</f>
        <v>270123.48</v>
      </c>
      <c r="K307" s="105">
        <f>อุดรธานี!AM120</f>
        <v>159264.46999999994</v>
      </c>
      <c r="L307" s="106">
        <f>อุดรธานี!AN120</f>
        <v>1363073.84</v>
      </c>
      <c r="M307" s="106">
        <f>อุดรธานี!AO120</f>
        <v>1167869.5199999998</v>
      </c>
      <c r="N307" s="102"/>
      <c r="O307" s="102"/>
      <c r="P307" s="102"/>
      <c r="Q307" s="94">
        <f t="shared" si="10"/>
        <v>195204.3200000003</v>
      </c>
      <c r="R307" s="95">
        <f t="shared" si="11"/>
        <v>507.47350707371561</v>
      </c>
    </row>
    <row r="308" spans="1:18" x14ac:dyDescent="0.35">
      <c r="A308" s="101">
        <v>13</v>
      </c>
      <c r="B308" s="102" t="s">
        <v>62</v>
      </c>
      <c r="C308" s="102" t="s">
        <v>321</v>
      </c>
      <c r="D308" s="102" t="s">
        <v>133</v>
      </c>
      <c r="E308" s="102" t="s">
        <v>46</v>
      </c>
      <c r="F308" s="102" t="s">
        <v>178</v>
      </c>
      <c r="G308" s="102" t="s">
        <v>922</v>
      </c>
      <c r="H308" s="103">
        <v>2814</v>
      </c>
      <c r="I308" s="101">
        <v>2</v>
      </c>
      <c r="J308" s="104">
        <f>อุดรธานี!F121</f>
        <v>660624.61</v>
      </c>
      <c r="K308" s="105">
        <f>อุดรธานี!AM121</f>
        <v>548248.68999999994</v>
      </c>
      <c r="L308" s="106">
        <f>อุดรธานี!AN121</f>
        <v>1612977.09</v>
      </c>
      <c r="M308" s="106">
        <f>อุดรธานี!AO121</f>
        <v>1358997.21</v>
      </c>
      <c r="N308" s="102"/>
      <c r="O308" s="102"/>
      <c r="P308" s="102"/>
      <c r="Q308" s="94">
        <f t="shared" si="10"/>
        <v>253979.88000000012</v>
      </c>
      <c r="R308" s="95">
        <f t="shared" si="11"/>
        <v>573.19726012793183</v>
      </c>
    </row>
    <row r="309" spans="1:18" s="113" customFormat="1" x14ac:dyDescent="0.35">
      <c r="A309" s="107">
        <v>9</v>
      </c>
      <c r="B309" s="108" t="s">
        <v>62</v>
      </c>
      <c r="C309" s="108"/>
      <c r="D309" s="108"/>
      <c r="E309" s="108" t="s">
        <v>75</v>
      </c>
      <c r="F309" s="108"/>
      <c r="G309" s="108" t="s">
        <v>323</v>
      </c>
      <c r="H309" s="114">
        <f>SUM(H296:H308)</f>
        <v>32131</v>
      </c>
      <c r="I309" s="107"/>
      <c r="J309" s="110">
        <f>SUM(J296:J308)</f>
        <v>7336656.3600000003</v>
      </c>
      <c r="K309" s="110">
        <f>SUM(K296:K308)</f>
        <v>8262531.7300000004</v>
      </c>
      <c r="L309" s="110">
        <f>SUM(L296:L308)</f>
        <v>16807232.190000001</v>
      </c>
      <c r="M309" s="110">
        <f>SUM(M296:M308)</f>
        <v>14482242.210000001</v>
      </c>
      <c r="N309" s="108">
        <v>12</v>
      </c>
      <c r="O309" s="108">
        <v>12</v>
      </c>
      <c r="P309" s="108">
        <f>N309-O309</f>
        <v>0</v>
      </c>
      <c r="Q309" s="111">
        <f t="shared" si="10"/>
        <v>2324989.9800000004</v>
      </c>
      <c r="R309" s="112">
        <f>L309/H309</f>
        <v>523.08462824063997</v>
      </c>
    </row>
    <row r="310" spans="1:18" x14ac:dyDescent="0.35">
      <c r="A310" s="101">
        <v>1</v>
      </c>
      <c r="B310" s="102" t="s">
        <v>62</v>
      </c>
      <c r="C310" s="102" t="s">
        <v>37</v>
      </c>
      <c r="D310" s="102" t="s">
        <v>137</v>
      </c>
      <c r="E310" s="102" t="s">
        <v>38</v>
      </c>
      <c r="F310" s="102" t="s">
        <v>208</v>
      </c>
      <c r="G310" s="102" t="s">
        <v>324</v>
      </c>
      <c r="H310" s="103"/>
      <c r="I310" s="101"/>
      <c r="J310" s="104"/>
      <c r="K310" s="105"/>
      <c r="L310" s="106"/>
      <c r="M310" s="106"/>
      <c r="N310" s="102"/>
      <c r="O310" s="102"/>
      <c r="P310" s="102"/>
    </row>
    <row r="311" spans="1:18" x14ac:dyDescent="0.35">
      <c r="A311" s="101">
        <v>2</v>
      </c>
      <c r="B311" s="102" t="s">
        <v>62</v>
      </c>
      <c r="C311" s="102" t="s">
        <v>37</v>
      </c>
      <c r="D311" s="102" t="s">
        <v>137</v>
      </c>
      <c r="E311" s="102" t="s">
        <v>38</v>
      </c>
      <c r="F311" s="102" t="s">
        <v>178</v>
      </c>
      <c r="G311" s="102" t="s">
        <v>923</v>
      </c>
      <c r="H311" s="103">
        <v>5966</v>
      </c>
      <c r="I311" s="101">
        <v>4</v>
      </c>
      <c r="J311" s="104">
        <f>อุดรธานี!F122</f>
        <v>404240.55</v>
      </c>
      <c r="K311" s="105">
        <f>อุดรธานี!AM122</f>
        <v>539603.65</v>
      </c>
      <c r="L311" s="106">
        <f>อุดรธานี!AN122</f>
        <v>1832287.3599999999</v>
      </c>
      <c r="M311" s="106">
        <f>อุดรธานี!AO122</f>
        <v>1826051.54</v>
      </c>
      <c r="N311" s="102"/>
      <c r="O311" s="102"/>
      <c r="P311" s="102"/>
      <c r="Q311" s="94">
        <f t="shared" si="10"/>
        <v>6235.8199999998324</v>
      </c>
      <c r="R311" s="95">
        <f t="shared" si="11"/>
        <v>307.12158229969828</v>
      </c>
    </row>
    <row r="312" spans="1:18" x14ac:dyDescent="0.35">
      <c r="A312" s="101">
        <v>3</v>
      </c>
      <c r="B312" s="102" t="s">
        <v>62</v>
      </c>
      <c r="C312" s="102" t="s">
        <v>37</v>
      </c>
      <c r="D312" s="102" t="s">
        <v>137</v>
      </c>
      <c r="E312" s="102" t="s">
        <v>38</v>
      </c>
      <c r="F312" s="102" t="s">
        <v>178</v>
      </c>
      <c r="G312" s="102" t="s">
        <v>924</v>
      </c>
      <c r="H312" s="103">
        <v>5210</v>
      </c>
      <c r="I312" s="101">
        <v>4</v>
      </c>
      <c r="J312" s="104">
        <f>อุดรธานี!F123</f>
        <v>300044.77</v>
      </c>
      <c r="K312" s="105">
        <f>อุดรธานี!AM123</f>
        <v>307997.83000000007</v>
      </c>
      <c r="L312" s="106">
        <f>อุดรธานี!AN123</f>
        <v>2008525.25</v>
      </c>
      <c r="M312" s="106">
        <f>อุดรธานี!AO123</f>
        <v>1950274.8699999999</v>
      </c>
      <c r="N312" s="102"/>
      <c r="O312" s="102"/>
      <c r="P312" s="102"/>
      <c r="Q312" s="94">
        <f t="shared" si="10"/>
        <v>58250.380000000121</v>
      </c>
      <c r="R312" s="95">
        <f t="shared" si="11"/>
        <v>385.51348368522071</v>
      </c>
    </row>
    <row r="313" spans="1:18" x14ac:dyDescent="0.35">
      <c r="A313" s="101">
        <v>4</v>
      </c>
      <c r="B313" s="102" t="s">
        <v>62</v>
      </c>
      <c r="C313" s="102" t="s">
        <v>37</v>
      </c>
      <c r="D313" s="102" t="s">
        <v>137</v>
      </c>
      <c r="E313" s="102" t="s">
        <v>38</v>
      </c>
      <c r="F313" s="102" t="s">
        <v>178</v>
      </c>
      <c r="G313" s="102" t="s">
        <v>925</v>
      </c>
      <c r="H313" s="103">
        <v>1442</v>
      </c>
      <c r="I313" s="101">
        <v>1</v>
      </c>
      <c r="J313" s="104">
        <f>อุดรธานี!F124</f>
        <v>49965.58</v>
      </c>
      <c r="K313" s="105">
        <f>อุดรธานี!AM124</f>
        <v>5252.320000000007</v>
      </c>
      <c r="L313" s="106">
        <f>อุดรธานี!AN124</f>
        <v>573769.40999999992</v>
      </c>
      <c r="M313" s="106">
        <f>อุดรธานี!AO124</f>
        <v>588228.26</v>
      </c>
      <c r="N313" s="102"/>
      <c r="O313" s="102"/>
      <c r="P313" s="102"/>
      <c r="Q313" s="94">
        <f t="shared" si="10"/>
        <v>-14458.850000000093</v>
      </c>
      <c r="R313" s="95">
        <f t="shared" si="11"/>
        <v>397.89834257975031</v>
      </c>
    </row>
    <row r="314" spans="1:18" x14ac:dyDescent="0.35">
      <c r="A314" s="101">
        <v>5</v>
      </c>
      <c r="B314" s="102" t="s">
        <v>62</v>
      </c>
      <c r="C314" s="102" t="s">
        <v>37</v>
      </c>
      <c r="D314" s="102" t="s">
        <v>137</v>
      </c>
      <c r="E314" s="102" t="s">
        <v>38</v>
      </c>
      <c r="F314" s="102" t="s">
        <v>178</v>
      </c>
      <c r="G314" s="102" t="s">
        <v>926</v>
      </c>
      <c r="H314" s="103">
        <v>2818</v>
      </c>
      <c r="I314" s="101">
        <v>2</v>
      </c>
      <c r="J314" s="104">
        <f>อุดรธานี!F125</f>
        <v>312098.49</v>
      </c>
      <c r="K314" s="105">
        <f>อุดรธานี!AM125</f>
        <v>340418.83999999997</v>
      </c>
      <c r="L314" s="106">
        <f>อุดรธานี!AN125</f>
        <v>1274113.6200000001</v>
      </c>
      <c r="M314" s="106">
        <f>อุดรธานี!AO125</f>
        <v>1111910.1600000001</v>
      </c>
      <c r="N314" s="102"/>
      <c r="O314" s="102"/>
      <c r="P314" s="102"/>
      <c r="Q314" s="94">
        <f t="shared" si="10"/>
        <v>162203.45999999996</v>
      </c>
      <c r="R314" s="95">
        <f t="shared" si="11"/>
        <v>452.13400283889285</v>
      </c>
    </row>
    <row r="315" spans="1:18" x14ac:dyDescent="0.35">
      <c r="A315" s="101">
        <v>6</v>
      </c>
      <c r="B315" s="102" t="s">
        <v>62</v>
      </c>
      <c r="C315" s="102" t="s">
        <v>37</v>
      </c>
      <c r="D315" s="102" t="s">
        <v>137</v>
      </c>
      <c r="E315" s="102" t="s">
        <v>38</v>
      </c>
      <c r="F315" s="102" t="s">
        <v>178</v>
      </c>
      <c r="G315" s="102" t="s">
        <v>927</v>
      </c>
      <c r="H315" s="103">
        <v>4638</v>
      </c>
      <c r="I315" s="101">
        <v>4</v>
      </c>
      <c r="J315" s="104">
        <f>อุดรธานี!F126</f>
        <v>798076.18</v>
      </c>
      <c r="K315" s="105">
        <f>อุดรธานี!AM126</f>
        <v>853297.87</v>
      </c>
      <c r="L315" s="106">
        <f>อุดรธานี!AN126</f>
        <v>1439495.3599999999</v>
      </c>
      <c r="M315" s="106">
        <f>อุดรธานี!AO126</f>
        <v>1612849.66</v>
      </c>
      <c r="N315" s="102"/>
      <c r="O315" s="102"/>
      <c r="P315" s="102"/>
      <c r="Q315" s="94">
        <f t="shared" si="10"/>
        <v>-173354.30000000005</v>
      </c>
      <c r="R315" s="95">
        <f t="shared" si="11"/>
        <v>310.36984907287621</v>
      </c>
    </row>
    <row r="316" spans="1:18" x14ac:dyDescent="0.35">
      <c r="A316" s="101">
        <v>7</v>
      </c>
      <c r="B316" s="102" t="s">
        <v>62</v>
      </c>
      <c r="C316" s="102" t="s">
        <v>37</v>
      </c>
      <c r="D316" s="102" t="s">
        <v>137</v>
      </c>
      <c r="E316" s="102" t="s">
        <v>38</v>
      </c>
      <c r="F316" s="102" t="s">
        <v>178</v>
      </c>
      <c r="G316" s="102" t="s">
        <v>928</v>
      </c>
      <c r="H316" s="103">
        <v>3664</v>
      </c>
      <c r="I316" s="101">
        <v>3</v>
      </c>
      <c r="J316" s="104">
        <f>อุดรธานี!F127</f>
        <v>784956.83</v>
      </c>
      <c r="K316" s="105">
        <f>อุดรธานี!AM127</f>
        <v>819218.46</v>
      </c>
      <c r="L316" s="106">
        <f>อุดรธานี!AN127</f>
        <v>1089753.04</v>
      </c>
      <c r="M316" s="106">
        <f>อุดรธานี!AO127</f>
        <v>1105819.3700000001</v>
      </c>
      <c r="N316" s="102"/>
      <c r="O316" s="102"/>
      <c r="P316" s="102"/>
      <c r="Q316" s="94">
        <f t="shared" si="10"/>
        <v>-16066.330000000075</v>
      </c>
      <c r="R316" s="95">
        <f t="shared" si="11"/>
        <v>297.42168122270743</v>
      </c>
    </row>
    <row r="317" spans="1:18" x14ac:dyDescent="0.35">
      <c r="A317" s="101">
        <v>8</v>
      </c>
      <c r="B317" s="102" t="s">
        <v>62</v>
      </c>
      <c r="C317" s="102" t="s">
        <v>37</v>
      </c>
      <c r="D317" s="102" t="s">
        <v>137</v>
      </c>
      <c r="E317" s="102" t="s">
        <v>38</v>
      </c>
      <c r="F317" s="102" t="s">
        <v>178</v>
      </c>
      <c r="G317" s="102" t="s">
        <v>929</v>
      </c>
      <c r="H317" s="103">
        <v>4102</v>
      </c>
      <c r="I317" s="101">
        <v>3</v>
      </c>
      <c r="J317" s="104">
        <f>อุดรธานี!F128</f>
        <v>166253.06</v>
      </c>
      <c r="K317" s="105">
        <f>อุดรธานี!AM128</f>
        <v>191549.24</v>
      </c>
      <c r="L317" s="106">
        <f>อุดรธานี!AN128</f>
        <v>1211479.32</v>
      </c>
      <c r="M317" s="106">
        <f>อุดรธานี!AO128</f>
        <v>1393256.4800000002</v>
      </c>
      <c r="N317" s="102"/>
      <c r="O317" s="102"/>
      <c r="P317" s="102"/>
      <c r="Q317" s="94">
        <f t="shared" si="10"/>
        <v>-181777.16000000015</v>
      </c>
      <c r="R317" s="95">
        <f t="shared" si="11"/>
        <v>295.33869332033157</v>
      </c>
    </row>
    <row r="318" spans="1:18" x14ac:dyDescent="0.35">
      <c r="A318" s="101">
        <v>9</v>
      </c>
      <c r="B318" s="102" t="s">
        <v>62</v>
      </c>
      <c r="C318" s="102" t="s">
        <v>37</v>
      </c>
      <c r="D318" s="102" t="s">
        <v>137</v>
      </c>
      <c r="E318" s="102" t="s">
        <v>38</v>
      </c>
      <c r="F318" s="102" t="s">
        <v>178</v>
      </c>
      <c r="G318" s="102" t="s">
        <v>930</v>
      </c>
      <c r="H318" s="103">
        <v>1926</v>
      </c>
      <c r="I318" s="101">
        <v>2</v>
      </c>
      <c r="J318" s="104">
        <f>อุดรธานี!F129</f>
        <v>703913.61</v>
      </c>
      <c r="K318" s="105">
        <f>อุดรธานี!AM129</f>
        <v>655472.46</v>
      </c>
      <c r="L318" s="106">
        <f>อุดรธานี!AN129</f>
        <v>1291199.33</v>
      </c>
      <c r="M318" s="106">
        <f>อุดรธานี!AO129</f>
        <v>1434907.84</v>
      </c>
      <c r="N318" s="102"/>
      <c r="O318" s="102"/>
      <c r="P318" s="102"/>
      <c r="Q318" s="94">
        <f t="shared" si="10"/>
        <v>-143708.51</v>
      </c>
      <c r="R318" s="95">
        <f t="shared" si="11"/>
        <v>670.40463655244037</v>
      </c>
    </row>
    <row r="319" spans="1:18" x14ac:dyDescent="0.35">
      <c r="A319" s="101">
        <v>10</v>
      </c>
      <c r="B319" s="102" t="s">
        <v>62</v>
      </c>
      <c r="C319" s="102" t="s">
        <v>37</v>
      </c>
      <c r="D319" s="102" t="s">
        <v>137</v>
      </c>
      <c r="E319" s="102" t="s">
        <v>38</v>
      </c>
      <c r="F319" s="102" t="s">
        <v>178</v>
      </c>
      <c r="G319" s="102" t="s">
        <v>931</v>
      </c>
      <c r="H319" s="103">
        <v>2908</v>
      </c>
      <c r="I319" s="101">
        <v>2</v>
      </c>
      <c r="J319" s="104">
        <f>อุดรธานี!F130</f>
        <v>241421.32</v>
      </c>
      <c r="K319" s="105">
        <f>อุดรธานี!AM130</f>
        <v>272221.13</v>
      </c>
      <c r="L319" s="106">
        <f>อุดรธานี!AN130</f>
        <v>1293025.3900000001</v>
      </c>
      <c r="M319" s="106">
        <f>อุดรธานี!AO130</f>
        <v>1304367.1400000001</v>
      </c>
      <c r="N319" s="102"/>
      <c r="O319" s="102"/>
      <c r="P319" s="102"/>
      <c r="Q319" s="94">
        <f t="shared" si="10"/>
        <v>-11341.75</v>
      </c>
      <c r="R319" s="95">
        <f t="shared" si="11"/>
        <v>444.64421939477307</v>
      </c>
    </row>
    <row r="320" spans="1:18" x14ac:dyDescent="0.35">
      <c r="A320" s="101">
        <v>11</v>
      </c>
      <c r="B320" s="102" t="s">
        <v>62</v>
      </c>
      <c r="C320" s="102" t="s">
        <v>37</v>
      </c>
      <c r="D320" s="102" t="s">
        <v>137</v>
      </c>
      <c r="E320" s="102" t="s">
        <v>38</v>
      </c>
      <c r="F320" s="102" t="s">
        <v>178</v>
      </c>
      <c r="G320" s="102" t="s">
        <v>932</v>
      </c>
      <c r="H320" s="103">
        <v>3030</v>
      </c>
      <c r="I320" s="101">
        <v>3</v>
      </c>
      <c r="J320" s="104">
        <f>อุดรธานี!F131</f>
        <v>91196.56</v>
      </c>
      <c r="K320" s="105">
        <f>อุดรธานี!AM131</f>
        <v>56323.26999999999</v>
      </c>
      <c r="L320" s="106">
        <f>อุดรธานี!AN131</f>
        <v>898689.89</v>
      </c>
      <c r="M320" s="106">
        <f>อุดรธานี!AO131</f>
        <v>1048874.9300000002</v>
      </c>
      <c r="N320" s="102"/>
      <c r="O320" s="102"/>
      <c r="P320" s="102"/>
      <c r="Q320" s="94">
        <f t="shared" si="10"/>
        <v>-150185.04000000015</v>
      </c>
      <c r="R320" s="95">
        <f t="shared" si="11"/>
        <v>296.59732343234322</v>
      </c>
    </row>
    <row r="321" spans="1:18" s="113" customFormat="1" x14ac:dyDescent="0.35">
      <c r="A321" s="107">
        <v>10</v>
      </c>
      <c r="B321" s="108" t="s">
        <v>62</v>
      </c>
      <c r="C321" s="108"/>
      <c r="D321" s="108"/>
      <c r="E321" s="108" t="s">
        <v>75</v>
      </c>
      <c r="F321" s="108"/>
      <c r="G321" s="108" t="s">
        <v>325</v>
      </c>
      <c r="H321" s="114">
        <f>SUM(H310:H320)</f>
        <v>35704</v>
      </c>
      <c r="I321" s="107"/>
      <c r="J321" s="110">
        <f>SUM(J310:J320)</f>
        <v>3852166.95</v>
      </c>
      <c r="K321" s="110">
        <f>SUM(K310:K320)</f>
        <v>4041355.07</v>
      </c>
      <c r="L321" s="110">
        <f>SUM(L310:L320)</f>
        <v>12912337.970000001</v>
      </c>
      <c r="M321" s="110">
        <f>SUM(M310:M320)</f>
        <v>13376540.25</v>
      </c>
      <c r="N321" s="108">
        <v>10</v>
      </c>
      <c r="O321" s="108">
        <v>10</v>
      </c>
      <c r="P321" s="108">
        <f>N321-O321</f>
        <v>0</v>
      </c>
      <c r="Q321" s="111">
        <f t="shared" si="10"/>
        <v>-464202.27999999933</v>
      </c>
      <c r="R321" s="112">
        <f>L321/H321</f>
        <v>361.64961825005605</v>
      </c>
    </row>
    <row r="322" spans="1:18" x14ac:dyDescent="0.35">
      <c r="A322" s="101">
        <v>1</v>
      </c>
      <c r="B322" s="102" t="s">
        <v>62</v>
      </c>
      <c r="C322" s="102" t="s">
        <v>326</v>
      </c>
      <c r="D322" s="102" t="s">
        <v>156</v>
      </c>
      <c r="E322" s="102" t="s">
        <v>47</v>
      </c>
      <c r="F322" s="102" t="s">
        <v>327</v>
      </c>
      <c r="G322" s="102" t="s">
        <v>328</v>
      </c>
      <c r="H322" s="103"/>
      <c r="I322" s="101"/>
      <c r="J322" s="104"/>
      <c r="K322" s="105"/>
      <c r="L322" s="106"/>
      <c r="M322" s="106"/>
      <c r="N322" s="102"/>
      <c r="O322" s="102"/>
      <c r="P322" s="102"/>
    </row>
    <row r="323" spans="1:18" x14ac:dyDescent="0.35">
      <c r="A323" s="101">
        <v>2</v>
      </c>
      <c r="B323" s="102" t="s">
        <v>62</v>
      </c>
      <c r="C323" s="102" t="s">
        <v>326</v>
      </c>
      <c r="D323" s="102" t="s">
        <v>156</v>
      </c>
      <c r="E323" s="102" t="s">
        <v>47</v>
      </c>
      <c r="F323" s="102" t="s">
        <v>178</v>
      </c>
      <c r="G323" s="102" t="s">
        <v>933</v>
      </c>
      <c r="H323" s="103">
        <v>8840</v>
      </c>
      <c r="I323" s="101">
        <v>5</v>
      </c>
      <c r="J323" s="104">
        <f>อุดรธานี!F132</f>
        <v>394656.87</v>
      </c>
      <c r="K323" s="105">
        <f>อุดรธานี!AM132</f>
        <v>463005.08</v>
      </c>
      <c r="L323" s="106">
        <f>อุดรธานี!AN132</f>
        <v>2239264.19</v>
      </c>
      <c r="M323" s="106">
        <f>อุดรธานี!AO132</f>
        <v>2247327.6999999997</v>
      </c>
      <c r="N323" s="102"/>
      <c r="O323" s="102"/>
      <c r="P323" s="102"/>
      <c r="Q323" s="94">
        <f t="shared" si="10"/>
        <v>-8063.5099999997765</v>
      </c>
      <c r="R323" s="95">
        <f t="shared" si="11"/>
        <v>253.31042873303167</v>
      </c>
    </row>
    <row r="324" spans="1:18" x14ac:dyDescent="0.35">
      <c r="A324" s="101">
        <v>3</v>
      </c>
      <c r="B324" s="102" t="s">
        <v>62</v>
      </c>
      <c r="C324" s="102" t="s">
        <v>326</v>
      </c>
      <c r="D324" s="102" t="s">
        <v>156</v>
      </c>
      <c r="E324" s="102" t="s">
        <v>47</v>
      </c>
      <c r="F324" s="102" t="s">
        <v>178</v>
      </c>
      <c r="G324" s="102" t="s">
        <v>934</v>
      </c>
      <c r="H324" s="103">
        <v>4792</v>
      </c>
      <c r="I324" s="101">
        <v>4</v>
      </c>
      <c r="J324" s="104">
        <f>อุดรธานี!F133</f>
        <v>489325.49</v>
      </c>
      <c r="K324" s="105">
        <f>อุดรธานี!AM133</f>
        <v>636376.92999999993</v>
      </c>
      <c r="L324" s="106">
        <f>อุดรธานี!AN133</f>
        <v>1657681.73</v>
      </c>
      <c r="M324" s="106">
        <f>อุดรธานี!AO133</f>
        <v>1514424.46</v>
      </c>
      <c r="N324" s="102"/>
      <c r="O324" s="102"/>
      <c r="P324" s="102"/>
      <c r="Q324" s="94">
        <f t="shared" si="10"/>
        <v>143257.27000000002</v>
      </c>
      <c r="R324" s="95">
        <f t="shared" si="11"/>
        <v>345.92690525876458</v>
      </c>
    </row>
    <row r="325" spans="1:18" x14ac:dyDescent="0.35">
      <c r="A325" s="101">
        <v>4</v>
      </c>
      <c r="B325" s="102" t="s">
        <v>62</v>
      </c>
      <c r="C325" s="102" t="s">
        <v>326</v>
      </c>
      <c r="D325" s="102" t="s">
        <v>156</v>
      </c>
      <c r="E325" s="102" t="s">
        <v>47</v>
      </c>
      <c r="F325" s="102" t="s">
        <v>178</v>
      </c>
      <c r="G325" s="102" t="s">
        <v>935</v>
      </c>
      <c r="H325" s="103">
        <v>8494</v>
      </c>
      <c r="I325" s="101">
        <v>5</v>
      </c>
      <c r="J325" s="104">
        <f>อุดรธานี!F134</f>
        <v>315056.84999999998</v>
      </c>
      <c r="K325" s="105">
        <f>อุดรธานี!AM134</f>
        <v>403356.58999999997</v>
      </c>
      <c r="L325" s="106">
        <f>อุดรธานี!AN134</f>
        <v>2630278.9299999997</v>
      </c>
      <c r="M325" s="106">
        <f>อุดรธานี!AO134</f>
        <v>2849183.2700000005</v>
      </c>
      <c r="N325" s="102"/>
      <c r="O325" s="102"/>
      <c r="P325" s="102"/>
      <c r="Q325" s="94">
        <f t="shared" si="10"/>
        <v>-218904.34000000078</v>
      </c>
      <c r="R325" s="95">
        <f t="shared" si="11"/>
        <v>309.66316576406871</v>
      </c>
    </row>
    <row r="326" spans="1:18" x14ac:dyDescent="0.35">
      <c r="A326" s="101">
        <v>5</v>
      </c>
      <c r="B326" s="102" t="s">
        <v>62</v>
      </c>
      <c r="C326" s="102" t="s">
        <v>326</v>
      </c>
      <c r="D326" s="102" t="s">
        <v>156</v>
      </c>
      <c r="E326" s="102" t="s">
        <v>47</v>
      </c>
      <c r="F326" s="102" t="s">
        <v>178</v>
      </c>
      <c r="G326" s="102" t="s">
        <v>936</v>
      </c>
      <c r="H326" s="103">
        <v>6351</v>
      </c>
      <c r="I326" s="101">
        <v>5</v>
      </c>
      <c r="J326" s="104">
        <f>อุดรธานี!F135</f>
        <v>240646.47</v>
      </c>
      <c r="K326" s="105">
        <f>อุดรธานี!AM135</f>
        <v>411639.13</v>
      </c>
      <c r="L326" s="106">
        <f>อุดรธานี!AN135</f>
        <v>1302303.0899999999</v>
      </c>
      <c r="M326" s="106">
        <f>อุดรธานี!AO135</f>
        <v>1426560.47</v>
      </c>
      <c r="N326" s="102"/>
      <c r="O326" s="102"/>
      <c r="P326" s="102"/>
      <c r="Q326" s="94">
        <f t="shared" ref="Q326:Q389" si="12">L326-M326</f>
        <v>-124257.38000000012</v>
      </c>
      <c r="R326" s="95">
        <f t="shared" ref="R326:R389" si="13">L326/H326</f>
        <v>205.05480869154462</v>
      </c>
    </row>
    <row r="327" spans="1:18" x14ac:dyDescent="0.35">
      <c r="A327" s="101">
        <v>6</v>
      </c>
      <c r="B327" s="102" t="s">
        <v>62</v>
      </c>
      <c r="C327" s="102" t="s">
        <v>326</v>
      </c>
      <c r="D327" s="102" t="s">
        <v>156</v>
      </c>
      <c r="E327" s="102" t="s">
        <v>47</v>
      </c>
      <c r="F327" s="102" t="s">
        <v>178</v>
      </c>
      <c r="G327" s="102" t="s">
        <v>937</v>
      </c>
      <c r="H327" s="103">
        <v>3830</v>
      </c>
      <c r="I327" s="101">
        <v>3</v>
      </c>
      <c r="J327" s="104">
        <f>อุดรธานี!F136</f>
        <v>273636.89</v>
      </c>
      <c r="K327" s="105">
        <f>อุดรธานี!AM136</f>
        <v>348694.78</v>
      </c>
      <c r="L327" s="106">
        <f>อุดรธานี!AN136</f>
        <v>1061981.74</v>
      </c>
      <c r="M327" s="106">
        <f>อุดรธานี!AO136</f>
        <v>1149106.5100000002</v>
      </c>
      <c r="N327" s="102"/>
      <c r="O327" s="102"/>
      <c r="P327" s="102"/>
      <c r="Q327" s="94">
        <f t="shared" si="12"/>
        <v>-87124.770000000251</v>
      </c>
      <c r="R327" s="95">
        <f t="shared" si="13"/>
        <v>277.27982767624019</v>
      </c>
    </row>
    <row r="328" spans="1:18" x14ac:dyDescent="0.35">
      <c r="A328" s="101">
        <v>7</v>
      </c>
      <c r="B328" s="102" t="s">
        <v>62</v>
      </c>
      <c r="C328" s="102" t="s">
        <v>326</v>
      </c>
      <c r="D328" s="102" t="s">
        <v>156</v>
      </c>
      <c r="E328" s="102" t="s">
        <v>47</v>
      </c>
      <c r="F328" s="102" t="s">
        <v>178</v>
      </c>
      <c r="G328" s="102" t="s">
        <v>938</v>
      </c>
      <c r="H328" s="103">
        <v>7121</v>
      </c>
      <c r="I328" s="101">
        <v>5</v>
      </c>
      <c r="J328" s="104">
        <f>อุดรธานี!F137</f>
        <v>336547.33</v>
      </c>
      <c r="K328" s="105">
        <f>อุดรธานี!AM137</f>
        <v>795928.79</v>
      </c>
      <c r="L328" s="106">
        <f>อุดรธานี!AN137</f>
        <v>2732670.84</v>
      </c>
      <c r="M328" s="106">
        <f>อุดรธานี!AO137</f>
        <v>1804438.2200000002</v>
      </c>
      <c r="N328" s="102"/>
      <c r="O328" s="102"/>
      <c r="P328" s="102"/>
      <c r="Q328" s="94">
        <f t="shared" si="12"/>
        <v>928232.61999999965</v>
      </c>
      <c r="R328" s="95">
        <f t="shared" si="13"/>
        <v>383.74818705238027</v>
      </c>
    </row>
    <row r="329" spans="1:18" x14ac:dyDescent="0.35">
      <c r="A329" s="101">
        <v>8</v>
      </c>
      <c r="B329" s="102" t="s">
        <v>62</v>
      </c>
      <c r="C329" s="102" t="s">
        <v>326</v>
      </c>
      <c r="D329" s="102" t="s">
        <v>156</v>
      </c>
      <c r="E329" s="102" t="s">
        <v>47</v>
      </c>
      <c r="F329" s="102" t="s">
        <v>178</v>
      </c>
      <c r="G329" s="102" t="s">
        <v>939</v>
      </c>
      <c r="H329" s="103">
        <v>3156</v>
      </c>
      <c r="I329" s="101">
        <v>3</v>
      </c>
      <c r="J329" s="104">
        <f>อุดรธานี!F138</f>
        <v>248626.05</v>
      </c>
      <c r="K329" s="105">
        <f>อุดรธานี!AM138</f>
        <v>386714.87999999989</v>
      </c>
      <c r="L329" s="106">
        <f>อุดรธานี!AN138</f>
        <v>1455892.77</v>
      </c>
      <c r="M329" s="106">
        <f>อุดรธานี!AO138</f>
        <v>1701905.37</v>
      </c>
      <c r="N329" s="102"/>
      <c r="O329" s="102"/>
      <c r="P329" s="102"/>
      <c r="Q329" s="94">
        <f t="shared" si="12"/>
        <v>-246012.60000000009</v>
      </c>
      <c r="R329" s="95">
        <f t="shared" si="13"/>
        <v>461.30949619771866</v>
      </c>
    </row>
    <row r="330" spans="1:18" x14ac:dyDescent="0.35">
      <c r="A330" s="101">
        <v>9</v>
      </c>
      <c r="B330" s="102" t="s">
        <v>62</v>
      </c>
      <c r="C330" s="102" t="s">
        <v>326</v>
      </c>
      <c r="D330" s="102" t="s">
        <v>156</v>
      </c>
      <c r="E330" s="102" t="s">
        <v>47</v>
      </c>
      <c r="F330" s="102" t="s">
        <v>178</v>
      </c>
      <c r="G330" s="102" t="s">
        <v>940</v>
      </c>
      <c r="H330" s="103">
        <v>3445</v>
      </c>
      <c r="I330" s="101">
        <v>3</v>
      </c>
      <c r="J330" s="104">
        <f>อุดรธานี!F139</f>
        <v>90921.68</v>
      </c>
      <c r="K330" s="105">
        <f>อุดรธานี!AM139</f>
        <v>174505.34000000003</v>
      </c>
      <c r="L330" s="106">
        <f>อุดรธานี!AN139</f>
        <v>1609812.81</v>
      </c>
      <c r="M330" s="106">
        <f>อุดรธานี!AO139</f>
        <v>1804924.7400000002</v>
      </c>
      <c r="N330" s="102"/>
      <c r="O330" s="102"/>
      <c r="P330" s="102"/>
      <c r="Q330" s="94">
        <f t="shared" si="12"/>
        <v>-195111.93000000017</v>
      </c>
      <c r="R330" s="95">
        <f t="shared" si="13"/>
        <v>467.28964005805517</v>
      </c>
    </row>
    <row r="331" spans="1:18" x14ac:dyDescent="0.35">
      <c r="A331" s="101">
        <v>10</v>
      </c>
      <c r="B331" s="102" t="s">
        <v>62</v>
      </c>
      <c r="C331" s="102" t="s">
        <v>326</v>
      </c>
      <c r="D331" s="102" t="s">
        <v>156</v>
      </c>
      <c r="E331" s="102" t="s">
        <v>47</v>
      </c>
      <c r="F331" s="102" t="s">
        <v>178</v>
      </c>
      <c r="G331" s="102" t="s">
        <v>941</v>
      </c>
      <c r="H331" s="103">
        <v>7922</v>
      </c>
      <c r="I331" s="101">
        <v>5</v>
      </c>
      <c r="J331" s="104">
        <f>อุดรธานี!F140</f>
        <v>295348.55</v>
      </c>
      <c r="K331" s="105">
        <f>อุดรธานี!AM140</f>
        <v>653434.34</v>
      </c>
      <c r="L331" s="106">
        <f>อุดรธานี!AN140</f>
        <v>2134089.2800000003</v>
      </c>
      <c r="M331" s="106">
        <f>อุดรธานี!AO140</f>
        <v>2206601.1300000004</v>
      </c>
      <c r="N331" s="102"/>
      <c r="O331" s="102"/>
      <c r="P331" s="102"/>
      <c r="Q331" s="94">
        <f t="shared" si="12"/>
        <v>-72511.850000000093</v>
      </c>
      <c r="R331" s="95">
        <f t="shared" si="13"/>
        <v>269.38768997727851</v>
      </c>
    </row>
    <row r="332" spans="1:18" x14ac:dyDescent="0.35">
      <c r="A332" s="101">
        <v>11</v>
      </c>
      <c r="B332" s="102" t="s">
        <v>62</v>
      </c>
      <c r="C332" s="102" t="s">
        <v>326</v>
      </c>
      <c r="D332" s="102" t="s">
        <v>156</v>
      </c>
      <c r="E332" s="102" t="s">
        <v>47</v>
      </c>
      <c r="F332" s="102" t="s">
        <v>178</v>
      </c>
      <c r="G332" s="102" t="s">
        <v>942</v>
      </c>
      <c r="H332" s="103">
        <v>4222</v>
      </c>
      <c r="I332" s="101">
        <v>3</v>
      </c>
      <c r="J332" s="104">
        <f>อุดรธานี!F141</f>
        <v>380644.18</v>
      </c>
      <c r="K332" s="105">
        <f>อุดรธานี!AM141</f>
        <v>573516.25</v>
      </c>
      <c r="L332" s="106">
        <f>อุดรธานี!AN141</f>
        <v>1867002.58</v>
      </c>
      <c r="M332" s="106">
        <f>อุดรธานี!AO141</f>
        <v>1828600.5899999999</v>
      </c>
      <c r="N332" s="102"/>
      <c r="O332" s="102"/>
      <c r="P332" s="102"/>
      <c r="Q332" s="94">
        <f t="shared" si="12"/>
        <v>38401.990000000224</v>
      </c>
      <c r="R332" s="95">
        <f t="shared" si="13"/>
        <v>442.20809568924682</v>
      </c>
    </row>
    <row r="333" spans="1:18" x14ac:dyDescent="0.35">
      <c r="A333" s="101">
        <v>12</v>
      </c>
      <c r="B333" s="102" t="s">
        <v>62</v>
      </c>
      <c r="C333" s="102" t="s">
        <v>326</v>
      </c>
      <c r="D333" s="102" t="s">
        <v>156</v>
      </c>
      <c r="E333" s="102" t="s">
        <v>47</v>
      </c>
      <c r="F333" s="102" t="s">
        <v>178</v>
      </c>
      <c r="G333" s="102" t="s">
        <v>943</v>
      </c>
      <c r="H333" s="103">
        <v>4359</v>
      </c>
      <c r="I333" s="101">
        <v>3</v>
      </c>
      <c r="J333" s="104">
        <f>อุดรธานี!F142</f>
        <v>156577.57</v>
      </c>
      <c r="K333" s="105">
        <f>อุดรธานี!AM142</f>
        <v>268056.98000000004</v>
      </c>
      <c r="L333" s="106">
        <f>อุดรธานี!AN142</f>
        <v>2115350.8200000003</v>
      </c>
      <c r="M333" s="106">
        <f>อุดรธานี!AO142</f>
        <v>1445891.46</v>
      </c>
      <c r="N333" s="102"/>
      <c r="O333" s="102"/>
      <c r="P333" s="102"/>
      <c r="Q333" s="94">
        <f t="shared" si="12"/>
        <v>669459.36000000034</v>
      </c>
      <c r="R333" s="95">
        <f t="shared" si="13"/>
        <v>485.28350997935314</v>
      </c>
    </row>
    <row r="334" spans="1:18" x14ac:dyDescent="0.35">
      <c r="A334" s="101">
        <v>13</v>
      </c>
      <c r="B334" s="102" t="s">
        <v>62</v>
      </c>
      <c r="C334" s="102" t="s">
        <v>326</v>
      </c>
      <c r="D334" s="102" t="s">
        <v>156</v>
      </c>
      <c r="E334" s="102" t="s">
        <v>47</v>
      </c>
      <c r="F334" s="102" t="s">
        <v>178</v>
      </c>
      <c r="G334" s="102" t="s">
        <v>944</v>
      </c>
      <c r="H334" s="103">
        <v>4175</v>
      </c>
      <c r="I334" s="101">
        <v>3</v>
      </c>
      <c r="J334" s="104">
        <f>อุดรธานี!F143</f>
        <v>214424.11</v>
      </c>
      <c r="K334" s="105">
        <f>อุดรธานี!AM143</f>
        <v>375888.96</v>
      </c>
      <c r="L334" s="106">
        <f>อุดรธานี!AN143</f>
        <v>1461613.49</v>
      </c>
      <c r="M334" s="106">
        <f>อุดรธานี!AO143</f>
        <v>1506088.3699999999</v>
      </c>
      <c r="N334" s="102"/>
      <c r="O334" s="102"/>
      <c r="P334" s="102"/>
      <c r="Q334" s="94">
        <f t="shared" si="12"/>
        <v>-44474.879999999888</v>
      </c>
      <c r="R334" s="95">
        <f t="shared" si="13"/>
        <v>350.08706347305389</v>
      </c>
    </row>
    <row r="335" spans="1:18" x14ac:dyDescent="0.35">
      <c r="A335" s="101">
        <v>14</v>
      </c>
      <c r="B335" s="102" t="s">
        <v>62</v>
      </c>
      <c r="C335" s="102" t="s">
        <v>326</v>
      </c>
      <c r="D335" s="102" t="s">
        <v>156</v>
      </c>
      <c r="E335" s="102" t="s">
        <v>47</v>
      </c>
      <c r="F335" s="102" t="s">
        <v>178</v>
      </c>
      <c r="G335" s="102" t="s">
        <v>945</v>
      </c>
      <c r="H335" s="103">
        <v>2620</v>
      </c>
      <c r="I335" s="101">
        <v>2</v>
      </c>
      <c r="J335" s="104">
        <f>อุดรธานี!F144</f>
        <v>66318.77</v>
      </c>
      <c r="K335" s="105">
        <f>อุดรธานี!AM144</f>
        <v>141931.25</v>
      </c>
      <c r="L335" s="106">
        <f>อุดรธานี!AN144</f>
        <v>1164958.08</v>
      </c>
      <c r="M335" s="106">
        <f>อุดรธานี!AO144</f>
        <v>1288140.0899999999</v>
      </c>
      <c r="N335" s="102"/>
      <c r="O335" s="102"/>
      <c r="P335" s="102"/>
      <c r="Q335" s="94">
        <f t="shared" si="12"/>
        <v>-123182.00999999978</v>
      </c>
      <c r="R335" s="95">
        <f t="shared" si="13"/>
        <v>444.64048854961834</v>
      </c>
    </row>
    <row r="336" spans="1:18" x14ac:dyDescent="0.35">
      <c r="A336" s="101">
        <v>15</v>
      </c>
      <c r="B336" s="102" t="s">
        <v>62</v>
      </c>
      <c r="C336" s="102" t="s">
        <v>326</v>
      </c>
      <c r="D336" s="102" t="s">
        <v>156</v>
      </c>
      <c r="E336" s="102" t="s">
        <v>47</v>
      </c>
      <c r="F336" s="102" t="s">
        <v>178</v>
      </c>
      <c r="G336" s="102" t="s">
        <v>946</v>
      </c>
      <c r="H336" s="103">
        <v>5100</v>
      </c>
      <c r="I336" s="101">
        <v>4</v>
      </c>
      <c r="J336" s="104">
        <f>อุดรธานี!F145</f>
        <v>93605.47</v>
      </c>
      <c r="K336" s="105">
        <f>อุดรธานี!AM145</f>
        <v>366866.85000000003</v>
      </c>
      <c r="L336" s="106">
        <f>อุดรธานี!AN145</f>
        <v>1950216.79</v>
      </c>
      <c r="M336" s="106">
        <f>อุดรธานี!AO145</f>
        <v>2110995.5100000002</v>
      </c>
      <c r="N336" s="102"/>
      <c r="O336" s="102"/>
      <c r="P336" s="102"/>
      <c r="Q336" s="94">
        <f t="shared" si="12"/>
        <v>-160778.7200000002</v>
      </c>
      <c r="R336" s="95">
        <f t="shared" si="13"/>
        <v>382.39544901960784</v>
      </c>
    </row>
    <row r="337" spans="1:18" x14ac:dyDescent="0.35">
      <c r="A337" s="101">
        <v>16</v>
      </c>
      <c r="B337" s="102" t="s">
        <v>62</v>
      </c>
      <c r="C337" s="102" t="s">
        <v>326</v>
      </c>
      <c r="D337" s="102" t="s">
        <v>156</v>
      </c>
      <c r="E337" s="102" t="s">
        <v>47</v>
      </c>
      <c r="F337" s="102" t="s">
        <v>178</v>
      </c>
      <c r="G337" s="102" t="s">
        <v>947</v>
      </c>
      <c r="H337" s="103">
        <v>7114</v>
      </c>
      <c r="I337" s="101">
        <v>5</v>
      </c>
      <c r="J337" s="104">
        <f>อุดรธานี!F146</f>
        <v>146722.46</v>
      </c>
      <c r="K337" s="105">
        <f>อุดรธานี!AM146</f>
        <v>272268.82999999996</v>
      </c>
      <c r="L337" s="106">
        <f>อุดรธานี!AN146</f>
        <v>1735014.5</v>
      </c>
      <c r="M337" s="106">
        <f>อุดรธานี!AO146</f>
        <v>1933084.3900000001</v>
      </c>
      <c r="N337" s="102"/>
      <c r="O337" s="102"/>
      <c r="P337" s="102"/>
      <c r="Q337" s="94">
        <f t="shared" si="12"/>
        <v>-198069.89000000013</v>
      </c>
      <c r="R337" s="95">
        <f t="shared" si="13"/>
        <v>243.88733483272421</v>
      </c>
    </row>
    <row r="338" spans="1:18" s="113" customFormat="1" x14ac:dyDescent="0.35">
      <c r="A338" s="107">
        <v>11</v>
      </c>
      <c r="B338" s="108" t="s">
        <v>62</v>
      </c>
      <c r="C338" s="108"/>
      <c r="D338" s="108"/>
      <c r="E338" s="108" t="s">
        <v>75</v>
      </c>
      <c r="F338" s="108"/>
      <c r="G338" s="108" t="s">
        <v>329</v>
      </c>
      <c r="H338" s="114">
        <f>SUM(H322:H337)</f>
        <v>81541</v>
      </c>
      <c r="I338" s="107"/>
      <c r="J338" s="110">
        <f>SUM(J322:J337)</f>
        <v>3743058.7399999998</v>
      </c>
      <c r="K338" s="110">
        <f>SUM(K322:K337)</f>
        <v>6272184.9799999995</v>
      </c>
      <c r="L338" s="110">
        <f>SUM(L322:L337)</f>
        <v>27118131.640000001</v>
      </c>
      <c r="M338" s="110">
        <f>SUM(M322:M337)</f>
        <v>26817272.280000005</v>
      </c>
      <c r="N338" s="108">
        <v>15</v>
      </c>
      <c r="O338" s="108">
        <v>15</v>
      </c>
      <c r="P338" s="108">
        <f>N338-O338</f>
        <v>0</v>
      </c>
      <c r="Q338" s="111">
        <f t="shared" si="12"/>
        <v>300859.35999999568</v>
      </c>
      <c r="R338" s="112">
        <f>L338/H338</f>
        <v>332.57050612575267</v>
      </c>
    </row>
    <row r="339" spans="1:18" x14ac:dyDescent="0.35">
      <c r="A339" s="101">
        <v>1</v>
      </c>
      <c r="B339" s="102" t="s">
        <v>62</v>
      </c>
      <c r="C339" s="102" t="s">
        <v>330</v>
      </c>
      <c r="D339" s="102" t="s">
        <v>141</v>
      </c>
      <c r="E339" s="102" t="s">
        <v>48</v>
      </c>
      <c r="F339" s="102" t="s">
        <v>208</v>
      </c>
      <c r="G339" s="102" t="s">
        <v>331</v>
      </c>
      <c r="H339" s="103"/>
      <c r="I339" s="101"/>
      <c r="J339" s="104"/>
      <c r="K339" s="105"/>
      <c r="L339" s="106"/>
      <c r="M339" s="106"/>
      <c r="N339" s="102"/>
      <c r="O339" s="102"/>
      <c r="P339" s="102"/>
    </row>
    <row r="340" spans="1:18" x14ac:dyDescent="0.35">
      <c r="A340" s="101">
        <v>2</v>
      </c>
      <c r="B340" s="102" t="s">
        <v>62</v>
      </c>
      <c r="C340" s="102" t="s">
        <v>330</v>
      </c>
      <c r="D340" s="102" t="s">
        <v>141</v>
      </c>
      <c r="E340" s="102" t="s">
        <v>48</v>
      </c>
      <c r="F340" s="102" t="s">
        <v>178</v>
      </c>
      <c r="G340" s="102" t="s">
        <v>948</v>
      </c>
      <c r="H340" s="103">
        <v>3260</v>
      </c>
      <c r="I340" s="101">
        <v>3</v>
      </c>
      <c r="J340" s="104">
        <f>อุดรธานี!F147</f>
        <v>225655.18</v>
      </c>
      <c r="K340" s="105">
        <f>อุดรธานี!AM147</f>
        <v>781006.34</v>
      </c>
      <c r="L340" s="106">
        <f>อุดรธานี!AN147</f>
        <v>1249058.27</v>
      </c>
      <c r="M340" s="106">
        <f>อุดรธานี!AO147</f>
        <v>1608228.06</v>
      </c>
      <c r="N340" s="102"/>
      <c r="O340" s="102"/>
      <c r="P340" s="102"/>
      <c r="Q340" s="94">
        <f t="shared" si="12"/>
        <v>-359169.79000000004</v>
      </c>
      <c r="R340" s="95">
        <f t="shared" si="13"/>
        <v>383.14670858895704</v>
      </c>
    </row>
    <row r="341" spans="1:18" x14ac:dyDescent="0.35">
      <c r="A341" s="101">
        <v>3</v>
      </c>
      <c r="B341" s="102" t="s">
        <v>62</v>
      </c>
      <c r="C341" s="102" t="s">
        <v>330</v>
      </c>
      <c r="D341" s="102" t="s">
        <v>141</v>
      </c>
      <c r="E341" s="102" t="s">
        <v>48</v>
      </c>
      <c r="F341" s="102" t="s">
        <v>178</v>
      </c>
      <c r="G341" s="102" t="s">
        <v>949</v>
      </c>
      <c r="H341" s="103">
        <v>5443</v>
      </c>
      <c r="I341" s="101">
        <v>4</v>
      </c>
      <c r="J341" s="104">
        <f>อุดรธานี!F148</f>
        <v>1262010.24</v>
      </c>
      <c r="K341" s="105">
        <f>อุดรธานี!AM148</f>
        <v>1301396.4099999999</v>
      </c>
      <c r="L341" s="106">
        <f>อุดรธานี!AN148</f>
        <v>1980000.27</v>
      </c>
      <c r="M341" s="106">
        <f>อุดรธานี!AO148</f>
        <v>1697752.8</v>
      </c>
      <c r="N341" s="102"/>
      <c r="O341" s="102"/>
      <c r="P341" s="102"/>
      <c r="Q341" s="94">
        <f t="shared" si="12"/>
        <v>282247.46999999997</v>
      </c>
      <c r="R341" s="95">
        <f t="shared" si="13"/>
        <v>363.77002939555393</v>
      </c>
    </row>
    <row r="342" spans="1:18" x14ac:dyDescent="0.35">
      <c r="A342" s="101">
        <v>4</v>
      </c>
      <c r="B342" s="102" t="s">
        <v>62</v>
      </c>
      <c r="C342" s="102" t="s">
        <v>330</v>
      </c>
      <c r="D342" s="102" t="s">
        <v>141</v>
      </c>
      <c r="E342" s="102" t="s">
        <v>48</v>
      </c>
      <c r="F342" s="102" t="s">
        <v>178</v>
      </c>
      <c r="G342" s="102" t="s">
        <v>950</v>
      </c>
      <c r="H342" s="103">
        <v>2005</v>
      </c>
      <c r="I342" s="101">
        <v>2</v>
      </c>
      <c r="J342" s="104">
        <f>อุดรธานี!F149</f>
        <v>416089.36</v>
      </c>
      <c r="K342" s="105">
        <f>อุดรธานี!AM149</f>
        <v>396321.99</v>
      </c>
      <c r="L342" s="106">
        <f>อุดรธานี!AN149</f>
        <v>1452228.63</v>
      </c>
      <c r="M342" s="106">
        <f>อุดรธานี!AO149</f>
        <v>1675383.76</v>
      </c>
      <c r="N342" s="102"/>
      <c r="O342" s="102"/>
      <c r="P342" s="102"/>
      <c r="Q342" s="94">
        <f t="shared" si="12"/>
        <v>-223155.13000000012</v>
      </c>
      <c r="R342" s="95">
        <f t="shared" si="13"/>
        <v>724.3035561097256</v>
      </c>
    </row>
    <row r="343" spans="1:18" x14ac:dyDescent="0.35">
      <c r="A343" s="101">
        <v>5</v>
      </c>
      <c r="B343" s="102" t="s">
        <v>62</v>
      </c>
      <c r="C343" s="102" t="s">
        <v>330</v>
      </c>
      <c r="D343" s="102" t="s">
        <v>141</v>
      </c>
      <c r="E343" s="102" t="s">
        <v>48</v>
      </c>
      <c r="F343" s="102" t="s">
        <v>178</v>
      </c>
      <c r="G343" s="102" t="s">
        <v>951</v>
      </c>
      <c r="H343" s="103">
        <v>5609</v>
      </c>
      <c r="I343" s="101">
        <v>4</v>
      </c>
      <c r="J343" s="104">
        <f>อุดรธานี!F150</f>
        <v>758503.75</v>
      </c>
      <c r="K343" s="105">
        <f>อุดรธานี!AM150</f>
        <v>926860.86</v>
      </c>
      <c r="L343" s="106">
        <f>อุดรธานี!AN150</f>
        <v>1886798.03</v>
      </c>
      <c r="M343" s="106">
        <f>อุดรธานี!AO150</f>
        <v>2166957.83</v>
      </c>
      <c r="N343" s="102"/>
      <c r="O343" s="102"/>
      <c r="P343" s="102"/>
      <c r="Q343" s="94">
        <f t="shared" si="12"/>
        <v>-280159.80000000005</v>
      </c>
      <c r="R343" s="95">
        <f t="shared" si="13"/>
        <v>336.38759671955785</v>
      </c>
    </row>
    <row r="344" spans="1:18" x14ac:dyDescent="0.35">
      <c r="A344" s="101">
        <v>6</v>
      </c>
      <c r="B344" s="102" t="s">
        <v>62</v>
      </c>
      <c r="C344" s="102" t="s">
        <v>330</v>
      </c>
      <c r="D344" s="102" t="s">
        <v>141</v>
      </c>
      <c r="E344" s="102" t="s">
        <v>48</v>
      </c>
      <c r="F344" s="102" t="s">
        <v>178</v>
      </c>
      <c r="G344" s="102" t="s">
        <v>952</v>
      </c>
      <c r="H344" s="103">
        <v>3391</v>
      </c>
      <c r="I344" s="101">
        <v>3</v>
      </c>
      <c r="J344" s="104">
        <f>อุดรธานี!F151</f>
        <v>756577.5</v>
      </c>
      <c r="K344" s="105">
        <f>อุดรธานี!AM151</f>
        <v>749256.55</v>
      </c>
      <c r="L344" s="106">
        <f>อุดรธานี!AN151</f>
        <v>1867276.1900000002</v>
      </c>
      <c r="M344" s="106">
        <f>อุดรธานี!AO151</f>
        <v>1905772.03</v>
      </c>
      <c r="N344" s="102"/>
      <c r="O344" s="102"/>
      <c r="P344" s="102"/>
      <c r="Q344" s="94">
        <f t="shared" si="12"/>
        <v>-38495.839999999851</v>
      </c>
      <c r="R344" s="95">
        <f t="shared" si="13"/>
        <v>550.65649955765264</v>
      </c>
    </row>
    <row r="345" spans="1:18" x14ac:dyDescent="0.35">
      <c r="A345" s="101">
        <v>7</v>
      </c>
      <c r="B345" s="102" t="s">
        <v>62</v>
      </c>
      <c r="C345" s="102" t="s">
        <v>330</v>
      </c>
      <c r="D345" s="102" t="s">
        <v>141</v>
      </c>
      <c r="E345" s="102" t="s">
        <v>48</v>
      </c>
      <c r="F345" s="102" t="s">
        <v>178</v>
      </c>
      <c r="G345" s="102" t="s">
        <v>953</v>
      </c>
      <c r="H345" s="103">
        <v>4086</v>
      </c>
      <c r="I345" s="101">
        <v>3</v>
      </c>
      <c r="J345" s="104">
        <f>อุดรธานี!F152</f>
        <v>349192.41</v>
      </c>
      <c r="K345" s="105">
        <f>อุดรธานี!AM152</f>
        <v>335076.74</v>
      </c>
      <c r="L345" s="106">
        <f>อุดรธานี!AN152</f>
        <v>1375591.31</v>
      </c>
      <c r="M345" s="106">
        <f>อุดรธานี!AO152</f>
        <v>1528996.01</v>
      </c>
      <c r="N345" s="102"/>
      <c r="O345" s="102"/>
      <c r="P345" s="102"/>
      <c r="Q345" s="94">
        <f t="shared" si="12"/>
        <v>-153404.69999999995</v>
      </c>
      <c r="R345" s="95">
        <f t="shared" si="13"/>
        <v>336.65964512971124</v>
      </c>
    </row>
    <row r="346" spans="1:18" x14ac:dyDescent="0.35">
      <c r="A346" s="101">
        <v>8</v>
      </c>
      <c r="B346" s="102" t="s">
        <v>62</v>
      </c>
      <c r="C346" s="102" t="s">
        <v>330</v>
      </c>
      <c r="D346" s="102" t="s">
        <v>141</v>
      </c>
      <c r="E346" s="102" t="s">
        <v>48</v>
      </c>
      <c r="F346" s="102" t="s">
        <v>178</v>
      </c>
      <c r="G346" s="102" t="s">
        <v>954</v>
      </c>
      <c r="H346" s="103">
        <v>4501</v>
      </c>
      <c r="I346" s="101">
        <v>4</v>
      </c>
      <c r="J346" s="104">
        <f>อุดรธานี!F153</f>
        <v>213003</v>
      </c>
      <c r="K346" s="105">
        <f>อุดรธานี!AM153</f>
        <v>664832.23</v>
      </c>
      <c r="L346" s="106">
        <f>อุดรธานี!AN153</f>
        <v>1584195.5999999999</v>
      </c>
      <c r="M346" s="106">
        <f>อุดรธานี!AO153</f>
        <v>1873256.7699999998</v>
      </c>
      <c r="N346" s="102"/>
      <c r="O346" s="102"/>
      <c r="P346" s="102"/>
      <c r="Q346" s="94">
        <f t="shared" si="12"/>
        <v>-289061.16999999993</v>
      </c>
      <c r="R346" s="95">
        <f t="shared" si="13"/>
        <v>351.96525216618528</v>
      </c>
    </row>
    <row r="347" spans="1:18" x14ac:dyDescent="0.35">
      <c r="A347" s="101">
        <v>9</v>
      </c>
      <c r="B347" s="102" t="s">
        <v>62</v>
      </c>
      <c r="C347" s="102" t="s">
        <v>330</v>
      </c>
      <c r="D347" s="102" t="s">
        <v>141</v>
      </c>
      <c r="E347" s="102" t="s">
        <v>48</v>
      </c>
      <c r="F347" s="102" t="s">
        <v>178</v>
      </c>
      <c r="G347" s="102" t="s">
        <v>955</v>
      </c>
      <c r="H347" s="103">
        <v>4158</v>
      </c>
      <c r="I347" s="101">
        <v>3</v>
      </c>
      <c r="J347" s="104">
        <f>อุดรธานี!F154</f>
        <v>272799.65999999997</v>
      </c>
      <c r="K347" s="105">
        <f>อุดรธานี!AM154</f>
        <v>286117.28999999998</v>
      </c>
      <c r="L347" s="106">
        <f>อุดรธานี!AN154</f>
        <v>729476.03</v>
      </c>
      <c r="M347" s="106">
        <f>อุดรธานี!AO154</f>
        <v>1207325.95</v>
      </c>
      <c r="N347" s="102"/>
      <c r="O347" s="102"/>
      <c r="P347" s="102"/>
      <c r="Q347" s="94">
        <f t="shared" si="12"/>
        <v>-477849.91999999993</v>
      </c>
      <c r="R347" s="95">
        <f t="shared" si="13"/>
        <v>175.43916065416067</v>
      </c>
    </row>
    <row r="348" spans="1:18" x14ac:dyDescent="0.35">
      <c r="A348" s="101">
        <v>10</v>
      </c>
      <c r="B348" s="102" t="s">
        <v>62</v>
      </c>
      <c r="C348" s="102" t="s">
        <v>330</v>
      </c>
      <c r="D348" s="102" t="s">
        <v>141</v>
      </c>
      <c r="E348" s="102" t="s">
        <v>48</v>
      </c>
      <c r="F348" s="102" t="s">
        <v>178</v>
      </c>
      <c r="G348" s="102" t="s">
        <v>956</v>
      </c>
      <c r="H348" s="103">
        <v>3908</v>
      </c>
      <c r="I348" s="101">
        <v>3</v>
      </c>
      <c r="J348" s="104">
        <f>อุดรธานี!F155</f>
        <v>104189.78</v>
      </c>
      <c r="K348" s="105">
        <f>อุดรธานี!AM155</f>
        <v>265323.82999999996</v>
      </c>
      <c r="L348" s="106">
        <f>อุดรธานี!AN155</f>
        <v>1636060.42</v>
      </c>
      <c r="M348" s="106">
        <f>อุดรธานี!AO155</f>
        <v>1990111.5</v>
      </c>
      <c r="N348" s="102"/>
      <c r="O348" s="102"/>
      <c r="P348" s="102"/>
      <c r="Q348" s="94">
        <f t="shared" si="12"/>
        <v>-354051.08000000007</v>
      </c>
      <c r="R348" s="95">
        <f t="shared" si="13"/>
        <v>418.64391504605936</v>
      </c>
    </row>
    <row r="349" spans="1:18" x14ac:dyDescent="0.35">
      <c r="A349" s="101">
        <v>11</v>
      </c>
      <c r="B349" s="102" t="s">
        <v>62</v>
      </c>
      <c r="C349" s="102" t="s">
        <v>330</v>
      </c>
      <c r="D349" s="102" t="s">
        <v>141</v>
      </c>
      <c r="E349" s="102" t="s">
        <v>48</v>
      </c>
      <c r="F349" s="102" t="s">
        <v>178</v>
      </c>
      <c r="G349" s="102" t="s">
        <v>957</v>
      </c>
      <c r="H349" s="103">
        <v>3711</v>
      </c>
      <c r="I349" s="101">
        <v>3</v>
      </c>
      <c r="J349" s="104">
        <f>อุดรธานี!F156</f>
        <v>440420.49</v>
      </c>
      <c r="K349" s="105">
        <f>อุดรธานี!AM156</f>
        <v>586626.78</v>
      </c>
      <c r="L349" s="106">
        <f>อุดรธานี!AN156</f>
        <v>931072.9</v>
      </c>
      <c r="M349" s="106">
        <f>อุดรธานี!AO156</f>
        <v>1263960.6199999999</v>
      </c>
      <c r="N349" s="102"/>
      <c r="O349" s="102"/>
      <c r="P349" s="102"/>
      <c r="Q349" s="94">
        <f t="shared" si="12"/>
        <v>-332887.71999999986</v>
      </c>
      <c r="R349" s="95">
        <f t="shared" si="13"/>
        <v>250.89541902452169</v>
      </c>
    </row>
    <row r="350" spans="1:18" x14ac:dyDescent="0.35">
      <c r="A350" s="101">
        <v>12</v>
      </c>
      <c r="B350" s="102" t="s">
        <v>62</v>
      </c>
      <c r="C350" s="102" t="s">
        <v>330</v>
      </c>
      <c r="D350" s="102" t="s">
        <v>141</v>
      </c>
      <c r="E350" s="102" t="s">
        <v>48</v>
      </c>
      <c r="F350" s="102" t="s">
        <v>178</v>
      </c>
      <c r="G350" s="102" t="s">
        <v>958</v>
      </c>
      <c r="H350" s="103">
        <v>6818</v>
      </c>
      <c r="I350" s="101">
        <v>5</v>
      </c>
      <c r="J350" s="104">
        <f>อุดรธานี!F157</f>
        <v>828652.27</v>
      </c>
      <c r="K350" s="105">
        <f>อุดรธานี!AM157</f>
        <v>1109023.46</v>
      </c>
      <c r="L350" s="106">
        <f>อุดรธานี!AN157</f>
        <v>2094990.7499999998</v>
      </c>
      <c r="M350" s="106">
        <f>อุดรธานี!AO157</f>
        <v>2152513.52</v>
      </c>
      <c r="N350" s="102"/>
      <c r="O350" s="102"/>
      <c r="P350" s="102"/>
      <c r="Q350" s="94">
        <f t="shared" si="12"/>
        <v>-57522.770000000251</v>
      </c>
      <c r="R350" s="95">
        <f t="shared" si="13"/>
        <v>307.27350396010559</v>
      </c>
    </row>
    <row r="351" spans="1:18" x14ac:dyDescent="0.35">
      <c r="A351" s="101">
        <v>13</v>
      </c>
      <c r="B351" s="102" t="s">
        <v>62</v>
      </c>
      <c r="C351" s="102" t="s">
        <v>330</v>
      </c>
      <c r="D351" s="102" t="s">
        <v>141</v>
      </c>
      <c r="E351" s="102" t="s">
        <v>48</v>
      </c>
      <c r="F351" s="102" t="s">
        <v>178</v>
      </c>
      <c r="G351" s="102" t="s">
        <v>959</v>
      </c>
      <c r="H351" s="103">
        <v>4682</v>
      </c>
      <c r="I351" s="101">
        <v>4</v>
      </c>
      <c r="J351" s="104">
        <f>อุดรธานี!F158</f>
        <v>570618.15</v>
      </c>
      <c r="K351" s="105">
        <f>อุดรธานี!AM158</f>
        <v>544983.1</v>
      </c>
      <c r="L351" s="106">
        <f>อุดรธานี!AN158</f>
        <v>1425775.8900000001</v>
      </c>
      <c r="M351" s="106">
        <f>อุดรธานี!AO158</f>
        <v>1731399.6900000002</v>
      </c>
      <c r="N351" s="102"/>
      <c r="O351" s="102"/>
      <c r="P351" s="102"/>
      <c r="Q351" s="94">
        <f t="shared" si="12"/>
        <v>-305623.80000000005</v>
      </c>
      <c r="R351" s="95">
        <f t="shared" si="13"/>
        <v>304.52282998718499</v>
      </c>
    </row>
    <row r="352" spans="1:18" x14ac:dyDescent="0.35">
      <c r="A352" s="101">
        <v>14</v>
      </c>
      <c r="B352" s="102" t="s">
        <v>62</v>
      </c>
      <c r="C352" s="102" t="s">
        <v>330</v>
      </c>
      <c r="D352" s="102" t="s">
        <v>141</v>
      </c>
      <c r="E352" s="102" t="s">
        <v>48</v>
      </c>
      <c r="F352" s="102" t="s">
        <v>178</v>
      </c>
      <c r="G352" s="102" t="s">
        <v>960</v>
      </c>
      <c r="H352" s="103">
        <v>2270</v>
      </c>
      <c r="I352" s="101">
        <v>2</v>
      </c>
      <c r="J352" s="104">
        <f>อุดรธานี!F159</f>
        <v>322309.84999999998</v>
      </c>
      <c r="K352" s="105">
        <f>อุดรธานี!AM159</f>
        <v>395020.29</v>
      </c>
      <c r="L352" s="106">
        <f>อุดรธานี!AN159</f>
        <v>1204773.8899999999</v>
      </c>
      <c r="M352" s="106">
        <f>อุดรธานี!AO159</f>
        <v>1377167.33</v>
      </c>
      <c r="N352" s="102"/>
      <c r="O352" s="102"/>
      <c r="P352" s="102"/>
      <c r="Q352" s="94">
        <f t="shared" si="12"/>
        <v>-172393.44000000018</v>
      </c>
      <c r="R352" s="95">
        <f t="shared" si="13"/>
        <v>530.73739647577088</v>
      </c>
    </row>
    <row r="353" spans="1:18" x14ac:dyDescent="0.35">
      <c r="A353" s="101">
        <v>15</v>
      </c>
      <c r="B353" s="102" t="s">
        <v>62</v>
      </c>
      <c r="C353" s="102" t="s">
        <v>330</v>
      </c>
      <c r="D353" s="102" t="s">
        <v>141</v>
      </c>
      <c r="E353" s="102" t="s">
        <v>48</v>
      </c>
      <c r="F353" s="102" t="s">
        <v>178</v>
      </c>
      <c r="G353" s="102" t="s">
        <v>961</v>
      </c>
      <c r="H353" s="103">
        <v>3246</v>
      </c>
      <c r="I353" s="101">
        <v>3</v>
      </c>
      <c r="J353" s="104">
        <f>อุดรธานี!F160</f>
        <v>431862.37</v>
      </c>
      <c r="K353" s="105">
        <f>อุดรธานี!AM160</f>
        <v>612974.57999999996</v>
      </c>
      <c r="L353" s="106">
        <f>อุดรธานี!AN160</f>
        <v>960156.76</v>
      </c>
      <c r="M353" s="106">
        <f>อุดรธานี!AO160</f>
        <v>1194056.81</v>
      </c>
      <c r="N353" s="102"/>
      <c r="O353" s="102"/>
      <c r="P353" s="102"/>
      <c r="Q353" s="94">
        <f t="shared" si="12"/>
        <v>-233900.05000000005</v>
      </c>
      <c r="R353" s="95">
        <f t="shared" si="13"/>
        <v>295.79690696241528</v>
      </c>
    </row>
    <row r="354" spans="1:18" x14ac:dyDescent="0.35">
      <c r="A354" s="101">
        <v>16</v>
      </c>
      <c r="B354" s="102" t="s">
        <v>62</v>
      </c>
      <c r="C354" s="102" t="s">
        <v>330</v>
      </c>
      <c r="D354" s="102" t="s">
        <v>141</v>
      </c>
      <c r="E354" s="102" t="s">
        <v>48</v>
      </c>
      <c r="F354" s="102" t="s">
        <v>178</v>
      </c>
      <c r="G354" s="102" t="s">
        <v>962</v>
      </c>
      <c r="H354" s="103">
        <v>2523</v>
      </c>
      <c r="I354" s="101">
        <v>2</v>
      </c>
      <c r="J354" s="104">
        <f>อุดรธานี!F161</f>
        <v>430918.86</v>
      </c>
      <c r="K354" s="105">
        <f>อุดรธานี!AM161</f>
        <v>367085.81</v>
      </c>
      <c r="L354" s="106">
        <f>อุดรธานี!AN161</f>
        <v>938094.49</v>
      </c>
      <c r="M354" s="106">
        <f>อุดรธานี!AO161</f>
        <v>1261144.23</v>
      </c>
      <c r="N354" s="102"/>
      <c r="O354" s="102"/>
      <c r="P354" s="102"/>
      <c r="Q354" s="94">
        <f t="shared" si="12"/>
        <v>-323049.74</v>
      </c>
      <c r="R354" s="95">
        <f t="shared" si="13"/>
        <v>371.8170788743559</v>
      </c>
    </row>
    <row r="355" spans="1:18" x14ac:dyDescent="0.35">
      <c r="A355" s="101">
        <v>17</v>
      </c>
      <c r="B355" s="102" t="s">
        <v>62</v>
      </c>
      <c r="C355" s="102" t="s">
        <v>330</v>
      </c>
      <c r="D355" s="102" t="s">
        <v>141</v>
      </c>
      <c r="E355" s="102" t="s">
        <v>48</v>
      </c>
      <c r="F355" s="102" t="s">
        <v>178</v>
      </c>
      <c r="G355" s="102" t="s">
        <v>963</v>
      </c>
      <c r="H355" s="103">
        <v>3997</v>
      </c>
      <c r="I355" s="101">
        <v>3</v>
      </c>
      <c r="J355" s="104">
        <f>อุดรธานี!F162</f>
        <v>610796.11</v>
      </c>
      <c r="K355" s="105">
        <f>อุดรธานี!AM162</f>
        <v>618756.62</v>
      </c>
      <c r="L355" s="106">
        <f>อุดรธานี!AN162</f>
        <v>1374168.7400000002</v>
      </c>
      <c r="M355" s="106">
        <f>อุดรธานี!AO162</f>
        <v>1552164.13</v>
      </c>
      <c r="N355" s="102"/>
      <c r="O355" s="102"/>
      <c r="P355" s="102"/>
      <c r="Q355" s="94">
        <f t="shared" si="12"/>
        <v>-177995.38999999966</v>
      </c>
      <c r="R355" s="95">
        <f t="shared" si="13"/>
        <v>343.80003502626977</v>
      </c>
    </row>
    <row r="356" spans="1:18" x14ac:dyDescent="0.35">
      <c r="A356" s="101">
        <v>18</v>
      </c>
      <c r="B356" s="102" t="s">
        <v>62</v>
      </c>
      <c r="C356" s="102" t="s">
        <v>330</v>
      </c>
      <c r="D356" s="102" t="s">
        <v>141</v>
      </c>
      <c r="E356" s="102" t="s">
        <v>48</v>
      </c>
      <c r="F356" s="102" t="s">
        <v>178</v>
      </c>
      <c r="G356" s="102" t="s">
        <v>964</v>
      </c>
      <c r="H356" s="103">
        <v>2435</v>
      </c>
      <c r="I356" s="101">
        <v>2</v>
      </c>
      <c r="J356" s="104">
        <f>อุดรธานี!F163</f>
        <v>237598.1</v>
      </c>
      <c r="K356" s="105">
        <f>อุดรธานี!AM163</f>
        <v>178642.08999999997</v>
      </c>
      <c r="L356" s="106">
        <f>อุดรธานี!AN163</f>
        <v>1006399.48</v>
      </c>
      <c r="M356" s="106">
        <f>อุดรธานี!AO163</f>
        <v>1268951.76</v>
      </c>
      <c r="N356" s="102"/>
      <c r="O356" s="102"/>
      <c r="P356" s="102"/>
      <c r="Q356" s="94">
        <f t="shared" si="12"/>
        <v>-262552.28000000003</v>
      </c>
      <c r="R356" s="95">
        <f t="shared" si="13"/>
        <v>413.30574127310064</v>
      </c>
    </row>
    <row r="357" spans="1:18" x14ac:dyDescent="0.35">
      <c r="A357" s="101">
        <v>19</v>
      </c>
      <c r="B357" s="102" t="s">
        <v>62</v>
      </c>
      <c r="C357" s="102" t="s">
        <v>332</v>
      </c>
      <c r="D357" s="102" t="s">
        <v>141</v>
      </c>
      <c r="E357" s="102" t="s">
        <v>48</v>
      </c>
      <c r="F357" s="102" t="s">
        <v>178</v>
      </c>
      <c r="G357" s="102" t="s">
        <v>965</v>
      </c>
      <c r="H357" s="103">
        <v>2402</v>
      </c>
      <c r="I357" s="101">
        <v>2</v>
      </c>
      <c r="J357" s="104">
        <f>อุดรธานี!F164</f>
        <v>478014.83</v>
      </c>
      <c r="K357" s="105">
        <f>อุดรธานี!AM164</f>
        <v>573051.88</v>
      </c>
      <c r="L357" s="106">
        <f>อุดรธานี!AN164</f>
        <v>1156408.4400000002</v>
      </c>
      <c r="M357" s="106">
        <f>อุดรธานี!AO164</f>
        <v>1448808.75</v>
      </c>
      <c r="N357" s="102"/>
      <c r="O357" s="102"/>
      <c r="P357" s="102"/>
      <c r="Q357" s="94">
        <f t="shared" si="12"/>
        <v>-292400.30999999982</v>
      </c>
      <c r="R357" s="95">
        <f t="shared" si="13"/>
        <v>481.43565362198177</v>
      </c>
    </row>
    <row r="358" spans="1:18" x14ac:dyDescent="0.35">
      <c r="A358" s="101">
        <v>20</v>
      </c>
      <c r="B358" s="102" t="s">
        <v>62</v>
      </c>
      <c r="C358" s="102" t="s">
        <v>333</v>
      </c>
      <c r="D358" s="102" t="s">
        <v>141</v>
      </c>
      <c r="E358" s="102" t="s">
        <v>48</v>
      </c>
      <c r="F358" s="102" t="s">
        <v>178</v>
      </c>
      <c r="G358" s="102" t="s">
        <v>966</v>
      </c>
      <c r="H358" s="103">
        <v>5248</v>
      </c>
      <c r="I358" s="101">
        <v>4</v>
      </c>
      <c r="J358" s="104">
        <f>อุดรธานี!F165</f>
        <v>566655</v>
      </c>
      <c r="K358" s="105">
        <f>อุดรธานี!AM165</f>
        <v>560840.61</v>
      </c>
      <c r="L358" s="106">
        <f>อุดรธานี!AN165</f>
        <v>3026754.92</v>
      </c>
      <c r="M358" s="106">
        <f>อุดรธานี!AO165</f>
        <v>3129445.16</v>
      </c>
      <c r="N358" s="102"/>
      <c r="O358" s="102"/>
      <c r="P358" s="102"/>
      <c r="Q358" s="94">
        <f t="shared" si="12"/>
        <v>-102690.24000000022</v>
      </c>
      <c r="R358" s="95">
        <f t="shared" si="13"/>
        <v>576.74445884146337</v>
      </c>
    </row>
    <row r="359" spans="1:18" x14ac:dyDescent="0.35">
      <c r="A359" s="101">
        <v>21</v>
      </c>
      <c r="B359" s="102" t="s">
        <v>62</v>
      </c>
      <c r="C359" s="102" t="s">
        <v>334</v>
      </c>
      <c r="D359" s="102" t="s">
        <v>141</v>
      </c>
      <c r="E359" s="102" t="s">
        <v>48</v>
      </c>
      <c r="F359" s="102" t="s">
        <v>178</v>
      </c>
      <c r="G359" s="102" t="s">
        <v>967</v>
      </c>
      <c r="H359" s="103">
        <v>2119</v>
      </c>
      <c r="I359" s="101">
        <v>2</v>
      </c>
      <c r="J359" s="104">
        <f>อุดรธานี!F166</f>
        <v>346998.58</v>
      </c>
      <c r="K359" s="105">
        <f>อุดรธานี!AM166</f>
        <v>548533.19000000006</v>
      </c>
      <c r="L359" s="106">
        <f>อุดรธานี!AN166</f>
        <v>871550.36</v>
      </c>
      <c r="M359" s="106">
        <f>อุดรธานี!AO166</f>
        <v>1016163.86</v>
      </c>
      <c r="N359" s="102"/>
      <c r="O359" s="102"/>
      <c r="P359" s="102"/>
      <c r="Q359" s="94">
        <f t="shared" si="12"/>
        <v>-144613.5</v>
      </c>
      <c r="R359" s="95">
        <f t="shared" si="13"/>
        <v>411.30267107126002</v>
      </c>
    </row>
    <row r="360" spans="1:18" s="113" customFormat="1" x14ac:dyDescent="0.35">
      <c r="A360" s="107">
        <v>12</v>
      </c>
      <c r="B360" s="108" t="s">
        <v>62</v>
      </c>
      <c r="C360" s="108"/>
      <c r="D360" s="108"/>
      <c r="E360" s="108" t="s">
        <v>75</v>
      </c>
      <c r="F360" s="108"/>
      <c r="G360" s="108" t="s">
        <v>335</v>
      </c>
      <c r="H360" s="114">
        <f>SUM(H339:H359)</f>
        <v>75812</v>
      </c>
      <c r="I360" s="107"/>
      <c r="J360" s="110">
        <f>SUM(J339:J359)</f>
        <v>9622865.4900000002</v>
      </c>
      <c r="K360" s="110">
        <f>SUM(K339:K359)</f>
        <v>11801730.65</v>
      </c>
      <c r="L360" s="110">
        <f>SUM(L339:L359)</f>
        <v>28750831.370000005</v>
      </c>
      <c r="M360" s="110">
        <f>SUM(M339:M359)</f>
        <v>33049560.569999997</v>
      </c>
      <c r="N360" s="108">
        <v>20</v>
      </c>
      <c r="O360" s="108">
        <v>20</v>
      </c>
      <c r="P360" s="108">
        <f>N360-O360</f>
        <v>0</v>
      </c>
      <c r="Q360" s="111">
        <f t="shared" si="12"/>
        <v>-4298729.1999999918</v>
      </c>
      <c r="R360" s="112">
        <f>L360/H360</f>
        <v>379.23852912467692</v>
      </c>
    </row>
    <row r="361" spans="1:18" x14ac:dyDescent="0.35">
      <c r="A361" s="101">
        <v>1</v>
      </c>
      <c r="B361" s="102" t="s">
        <v>62</v>
      </c>
      <c r="C361" s="102" t="s">
        <v>332</v>
      </c>
      <c r="D361" s="102" t="s">
        <v>144</v>
      </c>
      <c r="E361" s="102" t="s">
        <v>49</v>
      </c>
      <c r="F361" s="102" t="s">
        <v>208</v>
      </c>
      <c r="G361" s="102" t="s">
        <v>336</v>
      </c>
      <c r="H361" s="103"/>
      <c r="I361" s="101"/>
      <c r="J361" s="104"/>
      <c r="K361" s="105"/>
      <c r="L361" s="106"/>
      <c r="M361" s="106"/>
      <c r="N361" s="102"/>
      <c r="O361" s="102"/>
      <c r="P361" s="102"/>
    </row>
    <row r="362" spans="1:18" x14ac:dyDescent="0.35">
      <c r="A362" s="101">
        <v>2</v>
      </c>
      <c r="B362" s="102" t="s">
        <v>62</v>
      </c>
      <c r="C362" s="102" t="s">
        <v>332</v>
      </c>
      <c r="D362" s="102" t="s">
        <v>144</v>
      </c>
      <c r="E362" s="102" t="s">
        <v>49</v>
      </c>
      <c r="F362" s="102" t="s">
        <v>178</v>
      </c>
      <c r="G362" s="102" t="s">
        <v>968</v>
      </c>
      <c r="H362" s="103">
        <v>4950</v>
      </c>
      <c r="I362" s="101">
        <v>4</v>
      </c>
      <c r="J362" s="104">
        <f>อุดรธานี!F167</f>
        <v>625948.96</v>
      </c>
      <c r="K362" s="105">
        <f>อุดรธานี!AM167</f>
        <v>1201515.49</v>
      </c>
      <c r="L362" s="106">
        <f>อุดรธานี!AN167</f>
        <v>1362619.91</v>
      </c>
      <c r="M362" s="106">
        <f>อุดรธานี!AO167</f>
        <v>1249130.7400000002</v>
      </c>
      <c r="N362" s="102"/>
      <c r="O362" s="102"/>
      <c r="P362" s="102"/>
      <c r="Q362" s="94">
        <f t="shared" si="12"/>
        <v>113489.16999999969</v>
      </c>
      <c r="R362" s="95">
        <f t="shared" si="13"/>
        <v>275.27674949494946</v>
      </c>
    </row>
    <row r="363" spans="1:18" x14ac:dyDescent="0.35">
      <c r="A363" s="101">
        <v>3</v>
      </c>
      <c r="B363" s="102" t="s">
        <v>62</v>
      </c>
      <c r="C363" s="102" t="s">
        <v>332</v>
      </c>
      <c r="D363" s="102" t="s">
        <v>144</v>
      </c>
      <c r="E363" s="102" t="s">
        <v>49</v>
      </c>
      <c r="F363" s="102" t="s">
        <v>178</v>
      </c>
      <c r="G363" s="102" t="s">
        <v>969</v>
      </c>
      <c r="H363" s="103">
        <v>2307</v>
      </c>
      <c r="I363" s="101">
        <v>2</v>
      </c>
      <c r="J363" s="104">
        <f>อุดรธานี!F168</f>
        <v>233587.26</v>
      </c>
      <c r="K363" s="105">
        <f>อุดรธานี!AM168</f>
        <v>250216.49000000002</v>
      </c>
      <c r="L363" s="106">
        <f>อุดรธานี!AN168</f>
        <v>1410511.2</v>
      </c>
      <c r="M363" s="106">
        <f>อุดรธานี!AO168</f>
        <v>1537525.02</v>
      </c>
      <c r="N363" s="102"/>
      <c r="O363" s="102"/>
      <c r="P363" s="102"/>
      <c r="Q363" s="94">
        <f t="shared" si="12"/>
        <v>-127013.82000000007</v>
      </c>
      <c r="R363" s="95">
        <f t="shared" si="13"/>
        <v>611.40494148244477</v>
      </c>
    </row>
    <row r="364" spans="1:18" x14ac:dyDescent="0.35">
      <c r="A364" s="101">
        <v>4</v>
      </c>
      <c r="B364" s="102" t="s">
        <v>62</v>
      </c>
      <c r="C364" s="102" t="s">
        <v>332</v>
      </c>
      <c r="D364" s="102" t="s">
        <v>144</v>
      </c>
      <c r="E364" s="102" t="s">
        <v>49</v>
      </c>
      <c r="F364" s="102" t="s">
        <v>178</v>
      </c>
      <c r="G364" s="102" t="s">
        <v>970</v>
      </c>
      <c r="H364" s="103">
        <v>2603</v>
      </c>
      <c r="I364" s="101">
        <v>2</v>
      </c>
      <c r="J364" s="104">
        <f>อุดรธานี!F169</f>
        <v>245698.57</v>
      </c>
      <c r="K364" s="105">
        <f>อุดรธานี!AM169</f>
        <v>455716.57</v>
      </c>
      <c r="L364" s="106">
        <f>อุดรธานี!AN169</f>
        <v>1405471.94</v>
      </c>
      <c r="M364" s="106">
        <f>อุดรธานี!AO169</f>
        <v>1460732.92</v>
      </c>
      <c r="N364" s="102"/>
      <c r="O364" s="102"/>
      <c r="P364" s="102"/>
      <c r="Q364" s="94">
        <f t="shared" si="12"/>
        <v>-55260.979999999981</v>
      </c>
      <c r="R364" s="95">
        <f t="shared" si="13"/>
        <v>539.9431194775259</v>
      </c>
    </row>
    <row r="365" spans="1:18" x14ac:dyDescent="0.35">
      <c r="A365" s="101">
        <v>5</v>
      </c>
      <c r="B365" s="102" t="s">
        <v>62</v>
      </c>
      <c r="C365" s="102" t="s">
        <v>332</v>
      </c>
      <c r="D365" s="102" t="s">
        <v>144</v>
      </c>
      <c r="E365" s="102" t="s">
        <v>49</v>
      </c>
      <c r="F365" s="102" t="s">
        <v>178</v>
      </c>
      <c r="G365" s="102" t="s">
        <v>971</v>
      </c>
      <c r="H365" s="103">
        <v>6171</v>
      </c>
      <c r="I365" s="101">
        <v>5</v>
      </c>
      <c r="J365" s="104">
        <f>อุดรธานี!F170</f>
        <v>1585012.09</v>
      </c>
      <c r="K365" s="105">
        <f>อุดรธานี!AM170</f>
        <v>2054124.7700000003</v>
      </c>
      <c r="L365" s="106">
        <f>อุดรธานี!AN170</f>
        <v>2240069.83</v>
      </c>
      <c r="M365" s="106">
        <f>อุดรธานี!AO170</f>
        <v>1836333.54</v>
      </c>
      <c r="N365" s="102"/>
      <c r="O365" s="102"/>
      <c r="P365" s="102"/>
      <c r="Q365" s="94">
        <f t="shared" si="12"/>
        <v>403736.29000000004</v>
      </c>
      <c r="R365" s="95">
        <f t="shared" si="13"/>
        <v>362.99948630691949</v>
      </c>
    </row>
    <row r="366" spans="1:18" x14ac:dyDescent="0.35">
      <c r="A366" s="101">
        <v>6</v>
      </c>
      <c r="B366" s="102" t="s">
        <v>62</v>
      </c>
      <c r="C366" s="102" t="s">
        <v>332</v>
      </c>
      <c r="D366" s="102" t="s">
        <v>144</v>
      </c>
      <c r="E366" s="102" t="s">
        <v>49</v>
      </c>
      <c r="F366" s="102" t="s">
        <v>178</v>
      </c>
      <c r="G366" s="102" t="s">
        <v>972</v>
      </c>
      <c r="H366" s="103">
        <v>5663</v>
      </c>
      <c r="I366" s="101">
        <v>4</v>
      </c>
      <c r="J366" s="104">
        <f>อุดรธานี!F171</f>
        <v>1644335.1</v>
      </c>
      <c r="K366" s="105">
        <f>อุดรธานี!AM171</f>
        <v>4208820.38</v>
      </c>
      <c r="L366" s="106">
        <f>อุดรธานี!AN171</f>
        <v>2879730.66</v>
      </c>
      <c r="M366" s="106">
        <f>อุดรธานี!AO171</f>
        <v>2217630.5</v>
      </c>
      <c r="N366" s="102"/>
      <c r="O366" s="102"/>
      <c r="P366" s="102"/>
      <c r="Q366" s="94">
        <f t="shared" si="12"/>
        <v>662100.16000000015</v>
      </c>
      <c r="R366" s="95">
        <f t="shared" si="13"/>
        <v>508.51680381423279</v>
      </c>
    </row>
    <row r="367" spans="1:18" x14ac:dyDescent="0.35">
      <c r="A367" s="101">
        <v>7</v>
      </c>
      <c r="B367" s="102" t="s">
        <v>62</v>
      </c>
      <c r="C367" s="102" t="s">
        <v>332</v>
      </c>
      <c r="D367" s="102" t="s">
        <v>144</v>
      </c>
      <c r="E367" s="102" t="s">
        <v>49</v>
      </c>
      <c r="F367" s="102" t="s">
        <v>178</v>
      </c>
      <c r="G367" s="102" t="s">
        <v>973</v>
      </c>
      <c r="H367" s="103">
        <v>3254</v>
      </c>
      <c r="I367" s="101">
        <v>3</v>
      </c>
      <c r="J367" s="104">
        <f>อุดรธานี!F172</f>
        <v>353885.79</v>
      </c>
      <c r="K367" s="105">
        <f>อุดรธานี!AM172</f>
        <v>545931.58999999985</v>
      </c>
      <c r="L367" s="106">
        <f>อุดรธานี!AN172</f>
        <v>1110209.04</v>
      </c>
      <c r="M367" s="106">
        <f>อุดรธานี!AO172</f>
        <v>1221172.78</v>
      </c>
      <c r="N367" s="102"/>
      <c r="O367" s="102"/>
      <c r="P367" s="102"/>
      <c r="Q367" s="94">
        <f t="shared" si="12"/>
        <v>-110963.73999999999</v>
      </c>
      <c r="R367" s="95">
        <f t="shared" si="13"/>
        <v>341.18286416717888</v>
      </c>
    </row>
    <row r="368" spans="1:18" x14ac:dyDescent="0.35">
      <c r="A368" s="101">
        <v>8</v>
      </c>
      <c r="B368" s="102" t="s">
        <v>62</v>
      </c>
      <c r="C368" s="102" t="s">
        <v>332</v>
      </c>
      <c r="D368" s="102" t="s">
        <v>144</v>
      </c>
      <c r="E368" s="102" t="s">
        <v>49</v>
      </c>
      <c r="F368" s="102" t="s">
        <v>178</v>
      </c>
      <c r="G368" s="102" t="s">
        <v>974</v>
      </c>
      <c r="H368" s="103">
        <v>4330</v>
      </c>
      <c r="I368" s="101">
        <v>3</v>
      </c>
      <c r="J368" s="104">
        <f>อุดรธานี!F173</f>
        <v>665689.34</v>
      </c>
      <c r="K368" s="105">
        <f>อุดรธานี!AM173</f>
        <v>1301034.77</v>
      </c>
      <c r="L368" s="106">
        <f>อุดรธานี!AN173</f>
        <v>1332314.81</v>
      </c>
      <c r="M368" s="106">
        <f>อุดรธานี!AO173</f>
        <v>1247769.48</v>
      </c>
      <c r="N368" s="102"/>
      <c r="O368" s="102"/>
      <c r="P368" s="102"/>
      <c r="Q368" s="94">
        <f t="shared" si="12"/>
        <v>84545.330000000075</v>
      </c>
      <c r="R368" s="95">
        <f t="shared" si="13"/>
        <v>307.69395150115474</v>
      </c>
    </row>
    <row r="369" spans="1:18" x14ac:dyDescent="0.35">
      <c r="A369" s="101">
        <v>9</v>
      </c>
      <c r="B369" s="102" t="s">
        <v>62</v>
      </c>
      <c r="C369" s="102" t="s">
        <v>332</v>
      </c>
      <c r="D369" s="102" t="s">
        <v>144</v>
      </c>
      <c r="E369" s="102" t="s">
        <v>49</v>
      </c>
      <c r="F369" s="102" t="s">
        <v>178</v>
      </c>
      <c r="G369" s="102" t="s">
        <v>975</v>
      </c>
      <c r="H369" s="103">
        <v>2355</v>
      </c>
      <c r="I369" s="101">
        <v>2</v>
      </c>
      <c r="J369" s="104">
        <f>อุดรธานี!F174</f>
        <v>390877.74</v>
      </c>
      <c r="K369" s="105">
        <f>อุดรธานี!AM174</f>
        <v>626546.36</v>
      </c>
      <c r="L369" s="106">
        <f>อุดรธานี!AN174</f>
        <v>926259.04</v>
      </c>
      <c r="M369" s="106">
        <f>อุดรธานี!AO174</f>
        <v>871972.6</v>
      </c>
      <c r="N369" s="102"/>
      <c r="O369" s="102"/>
      <c r="P369" s="102"/>
      <c r="Q369" s="94">
        <f t="shared" si="12"/>
        <v>54286.440000000061</v>
      </c>
      <c r="R369" s="95">
        <f t="shared" si="13"/>
        <v>393.31594055201703</v>
      </c>
    </row>
    <row r="370" spans="1:18" x14ac:dyDescent="0.35">
      <c r="A370" s="101">
        <v>10</v>
      </c>
      <c r="B370" s="102" t="s">
        <v>62</v>
      </c>
      <c r="C370" s="102" t="s">
        <v>332</v>
      </c>
      <c r="D370" s="102" t="s">
        <v>144</v>
      </c>
      <c r="E370" s="102" t="s">
        <v>49</v>
      </c>
      <c r="F370" s="102" t="s">
        <v>178</v>
      </c>
      <c r="G370" s="102" t="s">
        <v>976</v>
      </c>
      <c r="H370" s="103">
        <v>1570</v>
      </c>
      <c r="I370" s="101">
        <v>2</v>
      </c>
      <c r="J370" s="104">
        <f>อุดรธานี!F175</f>
        <v>226467.57</v>
      </c>
      <c r="K370" s="105">
        <f>อุดรธานี!AM175</f>
        <v>268881.09000000003</v>
      </c>
      <c r="L370" s="106">
        <f>อุดรธานี!AN175</f>
        <v>800652.4</v>
      </c>
      <c r="M370" s="106">
        <f>อุดรธานี!AO175</f>
        <v>814690.87</v>
      </c>
      <c r="N370" s="102"/>
      <c r="O370" s="102"/>
      <c r="P370" s="102"/>
      <c r="Q370" s="94">
        <f t="shared" si="12"/>
        <v>-14038.469999999972</v>
      </c>
      <c r="R370" s="95">
        <f t="shared" si="13"/>
        <v>509.96968152866242</v>
      </c>
    </row>
    <row r="371" spans="1:18" s="113" customFormat="1" x14ac:dyDescent="0.35">
      <c r="A371" s="107">
        <v>13</v>
      </c>
      <c r="B371" s="108" t="s">
        <v>62</v>
      </c>
      <c r="C371" s="108"/>
      <c r="D371" s="108"/>
      <c r="E371" s="108" t="s">
        <v>75</v>
      </c>
      <c r="F371" s="108"/>
      <c r="G371" s="108" t="s">
        <v>337</v>
      </c>
      <c r="H371" s="114">
        <f>SUM(H361:H370)</f>
        <v>33203</v>
      </c>
      <c r="I371" s="107"/>
      <c r="J371" s="110">
        <f>SUM(J361:J370)</f>
        <v>5971502.4200000009</v>
      </c>
      <c r="K371" s="110">
        <f>SUM(K361:K370)</f>
        <v>10912787.509999998</v>
      </c>
      <c r="L371" s="110">
        <f>SUM(L361:L370)</f>
        <v>13467838.83</v>
      </c>
      <c r="M371" s="110">
        <f>SUM(M361:M370)</f>
        <v>12456958.449999999</v>
      </c>
      <c r="N371" s="108">
        <v>9</v>
      </c>
      <c r="O371" s="108">
        <v>9</v>
      </c>
      <c r="P371" s="108">
        <f>N371-O371</f>
        <v>0</v>
      </c>
      <c r="Q371" s="111">
        <f t="shared" si="12"/>
        <v>1010880.3800000008</v>
      </c>
      <c r="R371" s="112">
        <f>L371/H371</f>
        <v>405.62114357136403</v>
      </c>
    </row>
    <row r="372" spans="1:18" x14ac:dyDescent="0.35">
      <c r="A372" s="101">
        <v>1</v>
      </c>
      <c r="B372" s="102" t="s">
        <v>62</v>
      </c>
      <c r="C372" s="102" t="s">
        <v>333</v>
      </c>
      <c r="D372" s="102" t="s">
        <v>147</v>
      </c>
      <c r="E372" s="102" t="s">
        <v>50</v>
      </c>
      <c r="F372" s="102" t="s">
        <v>208</v>
      </c>
      <c r="G372" s="102" t="s">
        <v>338</v>
      </c>
      <c r="H372" s="103"/>
      <c r="I372" s="101"/>
      <c r="J372" s="104"/>
      <c r="K372" s="105"/>
      <c r="L372" s="106"/>
      <c r="M372" s="106"/>
      <c r="N372" s="102"/>
      <c r="O372" s="102"/>
      <c r="P372" s="102"/>
    </row>
    <row r="373" spans="1:18" x14ac:dyDescent="0.35">
      <c r="A373" s="101">
        <v>2</v>
      </c>
      <c r="B373" s="102" t="s">
        <v>62</v>
      </c>
      <c r="C373" s="102" t="s">
        <v>333</v>
      </c>
      <c r="D373" s="102" t="s">
        <v>147</v>
      </c>
      <c r="E373" s="102" t="s">
        <v>50</v>
      </c>
      <c r="F373" s="102" t="s">
        <v>178</v>
      </c>
      <c r="G373" s="102" t="s">
        <v>977</v>
      </c>
      <c r="H373" s="103">
        <v>8169</v>
      </c>
      <c r="I373" s="101">
        <v>5</v>
      </c>
      <c r="J373" s="104">
        <f>อุดรธานี!F176</f>
        <v>1873687.39</v>
      </c>
      <c r="K373" s="105">
        <f>อุดรธานี!AM176</f>
        <v>2725802.4</v>
      </c>
      <c r="L373" s="106">
        <f>อุดรธานี!AN176</f>
        <v>2762924.62</v>
      </c>
      <c r="M373" s="106">
        <f>อุดรธานี!AO176</f>
        <v>1675523.0899999999</v>
      </c>
      <c r="N373" s="102"/>
      <c r="O373" s="102"/>
      <c r="P373" s="102"/>
      <c r="Q373" s="94">
        <f t="shared" si="12"/>
        <v>1087401.5300000003</v>
      </c>
      <c r="R373" s="95">
        <f t="shared" si="13"/>
        <v>338.22066593218267</v>
      </c>
    </row>
    <row r="374" spans="1:18" x14ac:dyDescent="0.35">
      <c r="A374" s="101">
        <v>3</v>
      </c>
      <c r="B374" s="102" t="s">
        <v>62</v>
      </c>
      <c r="C374" s="102" t="s">
        <v>333</v>
      </c>
      <c r="D374" s="102" t="s">
        <v>147</v>
      </c>
      <c r="E374" s="102" t="s">
        <v>50</v>
      </c>
      <c r="F374" s="102" t="s">
        <v>178</v>
      </c>
      <c r="G374" s="102" t="s">
        <v>978</v>
      </c>
      <c r="H374" s="103">
        <v>4100</v>
      </c>
      <c r="I374" s="101">
        <v>3</v>
      </c>
      <c r="J374" s="104">
        <f>อุดรธานี!F177</f>
        <v>571462.06999999995</v>
      </c>
      <c r="K374" s="105">
        <f>อุดรธานี!AM177</f>
        <v>701598.91999999993</v>
      </c>
      <c r="L374" s="106">
        <f>อุดรธานี!AN177</f>
        <v>1833180.97</v>
      </c>
      <c r="M374" s="106">
        <f>อุดรธานี!AO177</f>
        <v>2041019.32</v>
      </c>
      <c r="N374" s="102"/>
      <c r="O374" s="102"/>
      <c r="P374" s="102"/>
      <c r="Q374" s="94">
        <f t="shared" si="12"/>
        <v>-207838.35000000009</v>
      </c>
      <c r="R374" s="95">
        <f t="shared" si="13"/>
        <v>447.11730975609754</v>
      </c>
    </row>
    <row r="375" spans="1:18" s="170" customFormat="1" x14ac:dyDescent="0.35">
      <c r="A375" s="163">
        <v>4</v>
      </c>
      <c r="B375" s="164" t="s">
        <v>62</v>
      </c>
      <c r="C375" s="164" t="s">
        <v>333</v>
      </c>
      <c r="D375" s="164" t="s">
        <v>147</v>
      </c>
      <c r="E375" s="164" t="s">
        <v>50</v>
      </c>
      <c r="F375" s="164" t="s">
        <v>178</v>
      </c>
      <c r="G375" s="164" t="s">
        <v>980</v>
      </c>
      <c r="H375" s="165">
        <v>4574</v>
      </c>
      <c r="I375" s="163">
        <v>4</v>
      </c>
      <c r="J375" s="166">
        <f>อุดรธานี!F179</f>
        <v>253147.21</v>
      </c>
      <c r="K375" s="167">
        <f>อุดรธานี!AM179</f>
        <v>232404.47999999995</v>
      </c>
      <c r="L375" s="166">
        <f>อุดรธานี!AN179</f>
        <v>634235.86</v>
      </c>
      <c r="M375" s="166">
        <f>อุดรธานี!AO179</f>
        <v>707792.69</v>
      </c>
      <c r="N375" s="164"/>
      <c r="O375" s="164"/>
      <c r="P375" s="164"/>
      <c r="Q375" s="168">
        <f t="shared" si="12"/>
        <v>-73556.829999999958</v>
      </c>
      <c r="R375" s="169">
        <f t="shared" si="13"/>
        <v>138.66109750765193</v>
      </c>
    </row>
    <row r="376" spans="1:18" x14ac:dyDescent="0.35">
      <c r="A376" s="101">
        <v>5</v>
      </c>
      <c r="B376" s="102" t="s">
        <v>62</v>
      </c>
      <c r="C376" s="102" t="s">
        <v>333</v>
      </c>
      <c r="D376" s="102" t="s">
        <v>147</v>
      </c>
      <c r="E376" s="102" t="s">
        <v>50</v>
      </c>
      <c r="F376" s="102" t="s">
        <v>178</v>
      </c>
      <c r="G376" s="102" t="s">
        <v>981</v>
      </c>
      <c r="H376" s="103">
        <v>4976</v>
      </c>
      <c r="I376" s="101">
        <v>4</v>
      </c>
      <c r="J376" s="104">
        <f>อุดรธานี!F180</f>
        <v>1043799.81</v>
      </c>
      <c r="K376" s="118">
        <f>อุดรธานี!AM180</f>
        <v>1077206.3900000001</v>
      </c>
      <c r="L376" s="106">
        <f>อุดรธานี!AN180</f>
        <v>2268298.42</v>
      </c>
      <c r="M376" s="106">
        <f>อุดรธานี!AO180</f>
        <v>1976675.0899999999</v>
      </c>
      <c r="N376" s="102"/>
      <c r="O376" s="102"/>
      <c r="P376" s="102"/>
      <c r="Q376" s="94">
        <f t="shared" si="12"/>
        <v>291623.33000000007</v>
      </c>
      <c r="R376" s="95">
        <f t="shared" si="13"/>
        <v>455.84775321543407</v>
      </c>
    </row>
    <row r="377" spans="1:18" x14ac:dyDescent="0.35">
      <c r="A377" s="115">
        <v>6</v>
      </c>
      <c r="B377" s="102" t="s">
        <v>62</v>
      </c>
      <c r="C377" s="102" t="s">
        <v>333</v>
      </c>
      <c r="D377" s="102" t="s">
        <v>147</v>
      </c>
      <c r="E377" s="102" t="s">
        <v>50</v>
      </c>
      <c r="F377" s="102" t="s">
        <v>178</v>
      </c>
      <c r="G377" s="102" t="s">
        <v>982</v>
      </c>
      <c r="H377" s="103">
        <v>5421</v>
      </c>
      <c r="I377" s="101">
        <v>4</v>
      </c>
      <c r="J377" s="104">
        <f>อุดรธานี!F181</f>
        <v>790977.33</v>
      </c>
      <c r="K377" s="118">
        <f>อุดรธานี!AM181</f>
        <v>602653.44999999995</v>
      </c>
      <c r="L377" s="106">
        <f>อุดรธานี!AN181</f>
        <v>3248709.3600000003</v>
      </c>
      <c r="M377" s="106">
        <f>อุดรธานี!AO181</f>
        <v>2179194.56</v>
      </c>
      <c r="N377" s="102"/>
      <c r="O377" s="102"/>
      <c r="P377" s="102"/>
      <c r="Q377" s="94">
        <f t="shared" si="12"/>
        <v>1069514.8000000003</v>
      </c>
      <c r="R377" s="95">
        <f t="shared" si="13"/>
        <v>599.28230215827341</v>
      </c>
    </row>
    <row r="378" spans="1:18" x14ac:dyDescent="0.35">
      <c r="A378" s="115">
        <v>7</v>
      </c>
      <c r="B378" s="102" t="s">
        <v>62</v>
      </c>
      <c r="C378" s="102" t="s">
        <v>333</v>
      </c>
      <c r="D378" s="102" t="s">
        <v>147</v>
      </c>
      <c r="E378" s="102" t="s">
        <v>50</v>
      </c>
      <c r="F378" s="102" t="s">
        <v>178</v>
      </c>
      <c r="G378" s="102" t="s">
        <v>983</v>
      </c>
      <c r="H378" s="103">
        <v>5150</v>
      </c>
      <c r="I378" s="101">
        <v>4</v>
      </c>
      <c r="J378" s="104">
        <f>อุดรธานี!F182</f>
        <v>873918.23</v>
      </c>
      <c r="K378" s="118">
        <f>อุดรธานี!AM182</f>
        <v>817419.06</v>
      </c>
      <c r="L378" s="106">
        <f>อุดรธานี!AN182</f>
        <v>2432384.0999999996</v>
      </c>
      <c r="M378" s="106">
        <f>อุดรธานี!AO182</f>
        <v>2278239.3899999997</v>
      </c>
      <c r="N378" s="102"/>
      <c r="O378" s="102"/>
      <c r="P378" s="102"/>
      <c r="Q378" s="94">
        <f t="shared" si="12"/>
        <v>154144.70999999996</v>
      </c>
      <c r="R378" s="95">
        <f t="shared" si="13"/>
        <v>472.30759223300964</v>
      </c>
    </row>
    <row r="379" spans="1:18" x14ac:dyDescent="0.35">
      <c r="A379" s="115">
        <v>8</v>
      </c>
      <c r="B379" s="102" t="s">
        <v>62</v>
      </c>
      <c r="C379" s="102" t="s">
        <v>333</v>
      </c>
      <c r="D379" s="102" t="s">
        <v>147</v>
      </c>
      <c r="E379" s="102" t="s">
        <v>50</v>
      </c>
      <c r="F379" s="102" t="s">
        <v>178</v>
      </c>
      <c r="G379" s="102" t="s">
        <v>984</v>
      </c>
      <c r="H379" s="103">
        <v>6362</v>
      </c>
      <c r="I379" s="101">
        <v>5</v>
      </c>
      <c r="J379" s="104">
        <f>อุดรธานี!F183</f>
        <v>1016019.16</v>
      </c>
      <c r="K379" s="118">
        <f>อุดรธานี!AM183</f>
        <v>1109233.08</v>
      </c>
      <c r="L379" s="106">
        <f>อุดรธานี!AN183</f>
        <v>2368065.84</v>
      </c>
      <c r="M379" s="106">
        <f>อุดรธานี!AO183</f>
        <v>2326190.1700000004</v>
      </c>
      <c r="N379" s="102"/>
      <c r="O379" s="102"/>
      <c r="P379" s="102"/>
      <c r="Q379" s="94">
        <f t="shared" si="12"/>
        <v>41875.66999999946</v>
      </c>
      <c r="R379" s="95">
        <f t="shared" si="13"/>
        <v>372.2203458032065</v>
      </c>
    </row>
    <row r="380" spans="1:18" x14ac:dyDescent="0.35">
      <c r="A380" s="115">
        <v>9</v>
      </c>
      <c r="B380" s="102" t="s">
        <v>62</v>
      </c>
      <c r="C380" s="102" t="s">
        <v>333</v>
      </c>
      <c r="D380" s="102" t="s">
        <v>147</v>
      </c>
      <c r="E380" s="102" t="s">
        <v>50</v>
      </c>
      <c r="F380" s="102" t="s">
        <v>178</v>
      </c>
      <c r="G380" s="102" t="s">
        <v>985</v>
      </c>
      <c r="H380" s="103">
        <v>8071</v>
      </c>
      <c r="I380" s="101">
        <v>5</v>
      </c>
      <c r="J380" s="104">
        <f>อุดรธานี!F184</f>
        <v>1869625.33</v>
      </c>
      <c r="K380" s="118">
        <f>อุดรธานี!AM184</f>
        <v>1897311.58</v>
      </c>
      <c r="L380" s="106">
        <f>อุดรธานี!AN184</f>
        <v>2604523</v>
      </c>
      <c r="M380" s="106">
        <f>อุดรธานี!AO184</f>
        <v>1959449.6300000001</v>
      </c>
      <c r="N380" s="102"/>
      <c r="O380" s="102"/>
      <c r="P380" s="102"/>
      <c r="Q380" s="94">
        <f t="shared" si="12"/>
        <v>645073.36999999988</v>
      </c>
      <c r="R380" s="95">
        <f t="shared" si="13"/>
        <v>322.70140007434026</v>
      </c>
    </row>
    <row r="381" spans="1:18" x14ac:dyDescent="0.35">
      <c r="A381" s="115">
        <v>10</v>
      </c>
      <c r="B381" s="102" t="s">
        <v>62</v>
      </c>
      <c r="C381" s="102" t="s">
        <v>333</v>
      </c>
      <c r="D381" s="102" t="s">
        <v>147</v>
      </c>
      <c r="E381" s="102" t="s">
        <v>50</v>
      </c>
      <c r="F381" s="102" t="s">
        <v>178</v>
      </c>
      <c r="G381" s="102" t="s">
        <v>986</v>
      </c>
      <c r="H381" s="103">
        <v>4636</v>
      </c>
      <c r="I381" s="101">
        <v>4</v>
      </c>
      <c r="J381" s="104">
        <f>อุดรธานี!F185</f>
        <v>192633.13</v>
      </c>
      <c r="K381" s="118">
        <f>อุดรธานี!AM185</f>
        <v>292832.38999999996</v>
      </c>
      <c r="L381" s="106">
        <f>อุดรธานี!AN185</f>
        <v>1482201.3</v>
      </c>
      <c r="M381" s="106">
        <f>อุดรธานี!AO185</f>
        <v>1652037.48</v>
      </c>
      <c r="N381" s="102"/>
      <c r="O381" s="102"/>
      <c r="P381" s="102"/>
      <c r="Q381" s="94">
        <f t="shared" si="12"/>
        <v>-169836.17999999993</v>
      </c>
      <c r="R381" s="95">
        <f t="shared" si="13"/>
        <v>319.71555220017257</v>
      </c>
    </row>
    <row r="382" spans="1:18" x14ac:dyDescent="0.35">
      <c r="A382" s="115">
        <v>11</v>
      </c>
      <c r="B382" s="102" t="s">
        <v>62</v>
      </c>
      <c r="C382" s="102" t="s">
        <v>333</v>
      </c>
      <c r="D382" s="102" t="s">
        <v>147</v>
      </c>
      <c r="E382" s="102" t="s">
        <v>50</v>
      </c>
      <c r="F382" s="102" t="s">
        <v>178</v>
      </c>
      <c r="G382" s="102" t="s">
        <v>987</v>
      </c>
      <c r="H382" s="103">
        <v>5424</v>
      </c>
      <c r="I382" s="101">
        <v>4</v>
      </c>
      <c r="J382" s="104">
        <f>อุดรธานี!F186</f>
        <v>736376.09</v>
      </c>
      <c r="K382" s="118">
        <f>อุดรธานี!AM186</f>
        <v>922771.73999999987</v>
      </c>
      <c r="L382" s="106">
        <f>อุดรธานี!AN186</f>
        <v>2572855.09</v>
      </c>
      <c r="M382" s="106">
        <f>อุดรธานี!AO186</f>
        <v>2134398.37</v>
      </c>
      <c r="N382" s="102"/>
      <c r="O382" s="102"/>
      <c r="P382" s="102"/>
      <c r="Q382" s="94">
        <f t="shared" si="12"/>
        <v>438456.71999999974</v>
      </c>
      <c r="R382" s="95">
        <f t="shared" si="13"/>
        <v>474.34643989675516</v>
      </c>
    </row>
    <row r="383" spans="1:18" x14ac:dyDescent="0.35">
      <c r="A383" s="115">
        <v>12</v>
      </c>
      <c r="B383" s="102" t="s">
        <v>62</v>
      </c>
      <c r="C383" s="102" t="s">
        <v>333</v>
      </c>
      <c r="D383" s="102" t="s">
        <v>147</v>
      </c>
      <c r="E383" s="102" t="s">
        <v>50</v>
      </c>
      <c r="F383" s="102" t="s">
        <v>178</v>
      </c>
      <c r="G383" s="102" t="s">
        <v>988</v>
      </c>
      <c r="H383" s="103">
        <v>4683</v>
      </c>
      <c r="I383" s="101">
        <v>4</v>
      </c>
      <c r="J383" s="104">
        <f>อุดรธานี!F187</f>
        <v>696059.03</v>
      </c>
      <c r="K383" s="118">
        <f>อุดรธานี!AM187</f>
        <v>642120.56000000006</v>
      </c>
      <c r="L383" s="106">
        <f>อุดรธานี!AN187</f>
        <v>1846833.0699999998</v>
      </c>
      <c r="M383" s="106">
        <f>อุดรธานี!AO187</f>
        <v>1848326.7399999998</v>
      </c>
      <c r="N383" s="102"/>
      <c r="O383" s="102"/>
      <c r="P383" s="102"/>
      <c r="Q383" s="94">
        <f t="shared" si="12"/>
        <v>-1493.6699999999255</v>
      </c>
      <c r="R383" s="95">
        <f t="shared" si="13"/>
        <v>394.36964979713855</v>
      </c>
    </row>
    <row r="384" spans="1:18" x14ac:dyDescent="0.35">
      <c r="A384" s="115">
        <v>13</v>
      </c>
      <c r="B384" s="102" t="s">
        <v>62</v>
      </c>
      <c r="C384" s="102" t="s">
        <v>334</v>
      </c>
      <c r="D384" s="102" t="s">
        <v>147</v>
      </c>
      <c r="E384" s="102" t="s">
        <v>50</v>
      </c>
      <c r="F384" s="102" t="s">
        <v>178</v>
      </c>
      <c r="G384" s="104" t="s">
        <v>989</v>
      </c>
      <c r="H384" s="171">
        <v>3471</v>
      </c>
      <c r="I384" s="101">
        <v>3</v>
      </c>
      <c r="J384" s="104">
        <f>อุดรธานี!F188</f>
        <v>382317.82</v>
      </c>
      <c r="K384" s="118">
        <f>อุดรธานี!AM188</f>
        <v>435650.66000000003</v>
      </c>
      <c r="L384" s="106">
        <f>อุดรธานี!AN188</f>
        <v>1670102.56</v>
      </c>
      <c r="M384" s="106">
        <f>อุดรธานี!AO188</f>
        <v>1591820.08</v>
      </c>
      <c r="N384" s="102"/>
      <c r="O384" s="102"/>
      <c r="P384" s="102"/>
      <c r="Q384" s="94">
        <f t="shared" si="12"/>
        <v>78282.479999999981</v>
      </c>
      <c r="R384" s="95">
        <f t="shared" si="13"/>
        <v>481.15890521463558</v>
      </c>
    </row>
    <row r="385" spans="1:18" x14ac:dyDescent="0.35">
      <c r="A385" s="115">
        <v>14</v>
      </c>
      <c r="B385" s="102" t="s">
        <v>62</v>
      </c>
      <c r="C385" s="102" t="s">
        <v>333</v>
      </c>
      <c r="D385" s="102" t="s">
        <v>147</v>
      </c>
      <c r="E385" s="102" t="s">
        <v>50</v>
      </c>
      <c r="F385" s="102" t="s">
        <v>178</v>
      </c>
      <c r="G385" s="102" t="s">
        <v>990</v>
      </c>
      <c r="H385" s="103">
        <v>6659</v>
      </c>
      <c r="I385" s="101">
        <v>5</v>
      </c>
      <c r="J385" s="104">
        <f>อุดรธานี!F189</f>
        <v>1158722.6100000001</v>
      </c>
      <c r="K385" s="118">
        <f>อุดรธานี!AM189</f>
        <v>1335529.1000000001</v>
      </c>
      <c r="L385" s="106">
        <f>อุดรธานี!AN189</f>
        <v>2636750.19</v>
      </c>
      <c r="M385" s="106">
        <f>อุดรธานี!AO189</f>
        <v>1913786.3900000001</v>
      </c>
      <c r="N385" s="102"/>
      <c r="O385" s="102"/>
      <c r="P385" s="102"/>
      <c r="Q385" s="94">
        <f t="shared" si="12"/>
        <v>722963.79999999981</v>
      </c>
      <c r="R385" s="95">
        <f t="shared" si="13"/>
        <v>395.96789157531163</v>
      </c>
    </row>
    <row r="386" spans="1:18" s="113" customFormat="1" x14ac:dyDescent="0.35">
      <c r="A386" s="172">
        <v>15</v>
      </c>
      <c r="B386" s="108" t="s">
        <v>62</v>
      </c>
      <c r="C386" s="108"/>
      <c r="D386" s="108"/>
      <c r="E386" s="108" t="s">
        <v>75</v>
      </c>
      <c r="F386" s="108"/>
      <c r="G386" s="108" t="s">
        <v>339</v>
      </c>
      <c r="H386" s="114">
        <f>SUM(H372:H385)</f>
        <v>71696</v>
      </c>
      <c r="I386" s="107"/>
      <c r="J386" s="110">
        <f>SUM(J372:J385)</f>
        <v>11458745.209999999</v>
      </c>
      <c r="K386" s="110">
        <f>SUM(K372:K385)</f>
        <v>12792533.810000001</v>
      </c>
      <c r="L386" s="110">
        <f>SUM(L372:L385)</f>
        <v>28361064.380000003</v>
      </c>
      <c r="M386" s="110">
        <f>SUM(M372:M385)</f>
        <v>24284453</v>
      </c>
      <c r="N386" s="108">
        <v>13</v>
      </c>
      <c r="O386" s="108">
        <v>13</v>
      </c>
      <c r="P386" s="108">
        <f>N386-O386</f>
        <v>0</v>
      </c>
      <c r="Q386" s="111">
        <f t="shared" si="12"/>
        <v>4076611.3800000027</v>
      </c>
      <c r="R386" s="112">
        <f>L386/H386</f>
        <v>395.57387274045976</v>
      </c>
    </row>
    <row r="387" spans="1:18" x14ac:dyDescent="0.35">
      <c r="A387" s="101">
        <v>1</v>
      </c>
      <c r="B387" s="102" t="s">
        <v>62</v>
      </c>
      <c r="C387" s="102" t="s">
        <v>334</v>
      </c>
      <c r="D387" s="102" t="s">
        <v>149</v>
      </c>
      <c r="E387" s="102" t="s">
        <v>51</v>
      </c>
      <c r="F387" s="102" t="s">
        <v>208</v>
      </c>
      <c r="G387" s="102" t="s">
        <v>340</v>
      </c>
      <c r="H387" s="103"/>
      <c r="I387" s="101"/>
      <c r="J387" s="104"/>
      <c r="K387" s="105"/>
      <c r="L387" s="106"/>
      <c r="M387" s="106"/>
      <c r="N387" s="102"/>
      <c r="O387" s="102"/>
      <c r="P387" s="102"/>
    </row>
    <row r="388" spans="1:18" x14ac:dyDescent="0.35">
      <c r="A388" s="101">
        <v>2</v>
      </c>
      <c r="B388" s="102" t="s">
        <v>62</v>
      </c>
      <c r="C388" s="102" t="s">
        <v>334</v>
      </c>
      <c r="D388" s="102" t="s">
        <v>149</v>
      </c>
      <c r="E388" s="102" t="s">
        <v>51</v>
      </c>
      <c r="F388" s="102" t="s">
        <v>178</v>
      </c>
      <c r="G388" s="102" t="s">
        <v>991</v>
      </c>
      <c r="H388" s="103">
        <v>2451</v>
      </c>
      <c r="I388" s="101">
        <v>2</v>
      </c>
      <c r="J388" s="106">
        <f>อุดรธานี!F190</f>
        <v>476087.39</v>
      </c>
      <c r="K388" s="105">
        <f>อุดรธานี!AM190</f>
        <v>542564.79</v>
      </c>
      <c r="L388" s="106">
        <f>อุดรธานี!AN190</f>
        <v>1578716.9</v>
      </c>
      <c r="M388" s="106">
        <f>อุดรธานี!AO190</f>
        <v>1379640.1</v>
      </c>
      <c r="N388" s="102"/>
      <c r="O388" s="102"/>
      <c r="P388" s="102"/>
      <c r="Q388" s="94">
        <f t="shared" si="12"/>
        <v>199076.79999999981</v>
      </c>
      <c r="R388" s="95">
        <f t="shared" si="13"/>
        <v>644.11134230926143</v>
      </c>
    </row>
    <row r="389" spans="1:18" x14ac:dyDescent="0.35">
      <c r="A389" s="101">
        <v>3</v>
      </c>
      <c r="B389" s="102" t="s">
        <v>62</v>
      </c>
      <c r="C389" s="102" t="s">
        <v>334</v>
      </c>
      <c r="D389" s="102" t="s">
        <v>149</v>
      </c>
      <c r="E389" s="102" t="s">
        <v>51</v>
      </c>
      <c r="F389" s="102" t="s">
        <v>178</v>
      </c>
      <c r="G389" s="102" t="s">
        <v>992</v>
      </c>
      <c r="H389" s="103">
        <v>3029</v>
      </c>
      <c r="I389" s="101">
        <v>3</v>
      </c>
      <c r="J389" s="106">
        <f>อุดรธานี!F191</f>
        <v>70271.81</v>
      </c>
      <c r="K389" s="105">
        <f>อุดรธานี!AM191</f>
        <v>212554.07</v>
      </c>
      <c r="L389" s="106">
        <f>อุดรธานี!AN191</f>
        <v>1370339.31</v>
      </c>
      <c r="M389" s="106">
        <f>อุดรธานี!AO191</f>
        <v>1233983.4200000002</v>
      </c>
      <c r="N389" s="102"/>
      <c r="O389" s="102"/>
      <c r="P389" s="102"/>
      <c r="Q389" s="94">
        <f t="shared" si="12"/>
        <v>136355.8899999999</v>
      </c>
      <c r="R389" s="95">
        <f t="shared" si="13"/>
        <v>452.4065070980522</v>
      </c>
    </row>
    <row r="390" spans="1:18" x14ac:dyDescent="0.35">
      <c r="A390" s="101">
        <v>4</v>
      </c>
      <c r="B390" s="102" t="s">
        <v>62</v>
      </c>
      <c r="C390" s="102" t="s">
        <v>334</v>
      </c>
      <c r="D390" s="102" t="s">
        <v>149</v>
      </c>
      <c r="E390" s="102" t="s">
        <v>51</v>
      </c>
      <c r="F390" s="102" t="s">
        <v>178</v>
      </c>
      <c r="G390" s="102" t="s">
        <v>993</v>
      </c>
      <c r="H390" s="103">
        <v>5540</v>
      </c>
      <c r="I390" s="101">
        <v>4</v>
      </c>
      <c r="J390" s="106">
        <f>อุดรธานี!F192</f>
        <v>51022.58</v>
      </c>
      <c r="K390" s="105">
        <f>อุดรธานี!AM192</f>
        <v>100209.76000000001</v>
      </c>
      <c r="L390" s="106">
        <f>อุดรธานี!AN192</f>
        <v>1916771.66</v>
      </c>
      <c r="M390" s="106">
        <f>อุดรธานี!AO192</f>
        <v>2149615.92</v>
      </c>
      <c r="N390" s="102"/>
      <c r="O390" s="102"/>
      <c r="P390" s="102"/>
      <c r="Q390" s="94">
        <f t="shared" ref="Q390:Q454" si="14">L390-M390</f>
        <v>-232844.26</v>
      </c>
      <c r="R390" s="95">
        <f t="shared" ref="R390:R454" si="15">L390/H390</f>
        <v>345.98766425992778</v>
      </c>
    </row>
    <row r="391" spans="1:18" x14ac:dyDescent="0.35">
      <c r="A391" s="101">
        <v>5</v>
      </c>
      <c r="B391" s="102" t="s">
        <v>62</v>
      </c>
      <c r="C391" s="102" t="s">
        <v>334</v>
      </c>
      <c r="D391" s="102" t="s">
        <v>149</v>
      </c>
      <c r="E391" s="102" t="s">
        <v>51</v>
      </c>
      <c r="F391" s="102" t="s">
        <v>178</v>
      </c>
      <c r="G391" s="102" t="s">
        <v>994</v>
      </c>
      <c r="H391" s="103">
        <v>1842</v>
      </c>
      <c r="I391" s="101">
        <v>2</v>
      </c>
      <c r="J391" s="106">
        <f>อุดรธานี!F193</f>
        <v>448376.66</v>
      </c>
      <c r="K391" s="105">
        <f>อุดรธานี!AM193</f>
        <v>500583.13</v>
      </c>
      <c r="L391" s="106">
        <f>อุดรธานี!AN193</f>
        <v>1223668.6499999999</v>
      </c>
      <c r="M391" s="106">
        <f>อุดรธานี!AO193</f>
        <v>1116991.3500000001</v>
      </c>
      <c r="N391" s="102"/>
      <c r="O391" s="102"/>
      <c r="P391" s="102"/>
      <c r="Q391" s="94">
        <f t="shared" si="14"/>
        <v>106677.29999999981</v>
      </c>
      <c r="R391" s="95">
        <f t="shared" si="15"/>
        <v>664.31522801302924</v>
      </c>
    </row>
    <row r="392" spans="1:18" x14ac:dyDescent="0.35">
      <c r="A392" s="101">
        <v>6</v>
      </c>
      <c r="B392" s="102" t="s">
        <v>62</v>
      </c>
      <c r="C392" s="102" t="s">
        <v>334</v>
      </c>
      <c r="D392" s="102" t="s">
        <v>149</v>
      </c>
      <c r="E392" s="102" t="s">
        <v>51</v>
      </c>
      <c r="F392" s="102" t="s">
        <v>178</v>
      </c>
      <c r="G392" s="102" t="s">
        <v>995</v>
      </c>
      <c r="H392" s="103">
        <v>3303</v>
      </c>
      <c r="I392" s="101">
        <v>3</v>
      </c>
      <c r="J392" s="106">
        <f>อุดรธานี!F194</f>
        <v>634887.53</v>
      </c>
      <c r="K392" s="105">
        <f>อุดรธานี!AM194</f>
        <v>638806.29999999993</v>
      </c>
      <c r="L392" s="106">
        <f>อุดรธานี!AN194</f>
        <v>1050792.23</v>
      </c>
      <c r="M392" s="106">
        <f>อุดรธานี!AO194</f>
        <v>1054225.8500000001</v>
      </c>
      <c r="N392" s="102"/>
      <c r="O392" s="102"/>
      <c r="P392" s="102"/>
      <c r="Q392" s="94">
        <f t="shared" si="14"/>
        <v>-3433.6200000001118</v>
      </c>
      <c r="R392" s="95">
        <f t="shared" si="15"/>
        <v>318.13267635482896</v>
      </c>
    </row>
    <row r="393" spans="1:18" s="113" customFormat="1" x14ac:dyDescent="0.35">
      <c r="A393" s="107">
        <v>15</v>
      </c>
      <c r="B393" s="108" t="s">
        <v>62</v>
      </c>
      <c r="C393" s="108"/>
      <c r="D393" s="108"/>
      <c r="E393" s="108" t="s">
        <v>75</v>
      </c>
      <c r="F393" s="108"/>
      <c r="G393" s="108" t="s">
        <v>341</v>
      </c>
      <c r="H393" s="114">
        <f>SUM(H387:H392)</f>
        <v>16165</v>
      </c>
      <c r="I393" s="107"/>
      <c r="J393" s="110">
        <f>SUM(J387:J392)</f>
        <v>1680645.97</v>
      </c>
      <c r="K393" s="110">
        <f>SUM(K387:K392)</f>
        <v>1994718.0499999998</v>
      </c>
      <c r="L393" s="110">
        <f>SUM(L387:L392)</f>
        <v>7140288.75</v>
      </c>
      <c r="M393" s="110">
        <f>SUM(M387:M392)</f>
        <v>6934456.6400000006</v>
      </c>
      <c r="N393" s="108">
        <v>5</v>
      </c>
      <c r="O393" s="108">
        <v>5</v>
      </c>
      <c r="P393" s="108">
        <f>N393-O393</f>
        <v>0</v>
      </c>
      <c r="Q393" s="111">
        <f t="shared" si="14"/>
        <v>205832.1099999994</v>
      </c>
      <c r="R393" s="112">
        <f>L393/H393</f>
        <v>441.71288277141974</v>
      </c>
    </row>
    <row r="394" spans="1:18" x14ac:dyDescent="0.35">
      <c r="A394" s="101">
        <v>1</v>
      </c>
      <c r="B394" s="102" t="s">
        <v>62</v>
      </c>
      <c r="C394" s="102" t="s">
        <v>342</v>
      </c>
      <c r="D394" s="102" t="s">
        <v>151</v>
      </c>
      <c r="E394" s="102" t="s">
        <v>52</v>
      </c>
      <c r="F394" s="102" t="s">
        <v>208</v>
      </c>
      <c r="G394" s="102" t="s">
        <v>343</v>
      </c>
      <c r="H394" s="103"/>
      <c r="I394" s="101"/>
      <c r="J394" s="104"/>
      <c r="K394" s="105"/>
      <c r="L394" s="106"/>
      <c r="M394" s="106"/>
      <c r="N394" s="102"/>
      <c r="O394" s="102"/>
      <c r="P394" s="102"/>
    </row>
    <row r="395" spans="1:18" x14ac:dyDescent="0.35">
      <c r="A395" s="101">
        <v>2</v>
      </c>
      <c r="B395" s="102" t="s">
        <v>62</v>
      </c>
      <c r="C395" s="102" t="s">
        <v>342</v>
      </c>
      <c r="D395" s="102" t="s">
        <v>151</v>
      </c>
      <c r="E395" s="102" t="s">
        <v>52</v>
      </c>
      <c r="F395" s="102" t="s">
        <v>178</v>
      </c>
      <c r="G395" s="102" t="s">
        <v>996</v>
      </c>
      <c r="H395" s="103">
        <v>3399</v>
      </c>
      <c r="I395" s="101">
        <v>3</v>
      </c>
      <c r="J395" s="106">
        <f>อุดรธานี!F195</f>
        <v>1248621.6599999999</v>
      </c>
      <c r="K395" s="105">
        <f>อุดรธานี!AM195</f>
        <v>1265808.3899999999</v>
      </c>
      <c r="L395" s="106">
        <f>อุดรธานี!AN195</f>
        <v>1313047.6200000001</v>
      </c>
      <c r="M395" s="106">
        <f>อุดรธานี!AO195</f>
        <v>1414296.59</v>
      </c>
      <c r="N395" s="102"/>
      <c r="O395" s="102"/>
      <c r="P395" s="102"/>
      <c r="Q395" s="94">
        <f t="shared" si="14"/>
        <v>-101248.96999999997</v>
      </c>
      <c r="R395" s="95">
        <f t="shared" si="15"/>
        <v>386.30409532215361</v>
      </c>
    </row>
    <row r="396" spans="1:18" x14ac:dyDescent="0.35">
      <c r="A396" s="101">
        <v>3</v>
      </c>
      <c r="B396" s="102" t="s">
        <v>62</v>
      </c>
      <c r="C396" s="102" t="s">
        <v>342</v>
      </c>
      <c r="D396" s="102" t="s">
        <v>151</v>
      </c>
      <c r="E396" s="102" t="s">
        <v>52</v>
      </c>
      <c r="F396" s="102" t="s">
        <v>178</v>
      </c>
      <c r="G396" s="102" t="s">
        <v>997</v>
      </c>
      <c r="H396" s="103">
        <v>2537</v>
      </c>
      <c r="I396" s="101">
        <v>2</v>
      </c>
      <c r="J396" s="106">
        <f>อุดรธานี!F196</f>
        <v>913763.46</v>
      </c>
      <c r="K396" s="105">
        <f>อุดรธานี!AM196</f>
        <v>1073546.1399999999</v>
      </c>
      <c r="L396" s="106">
        <f>อุดรธานี!AN196</f>
        <v>1667877.81</v>
      </c>
      <c r="M396" s="106">
        <f>อุดรธานี!AO196</f>
        <v>1450278.6400000001</v>
      </c>
      <c r="N396" s="102"/>
      <c r="O396" s="102"/>
      <c r="P396" s="102"/>
      <c r="Q396" s="94">
        <f t="shared" si="14"/>
        <v>217599.16999999993</v>
      </c>
      <c r="R396" s="95">
        <f t="shared" si="15"/>
        <v>657.42128892392589</v>
      </c>
    </row>
    <row r="397" spans="1:18" x14ac:dyDescent="0.35">
      <c r="A397" s="101">
        <v>4</v>
      </c>
      <c r="B397" s="102" t="s">
        <v>62</v>
      </c>
      <c r="C397" s="102" t="s">
        <v>342</v>
      </c>
      <c r="D397" s="102" t="s">
        <v>151</v>
      </c>
      <c r="E397" s="102" t="s">
        <v>52</v>
      </c>
      <c r="F397" s="102" t="s">
        <v>178</v>
      </c>
      <c r="G397" s="102" t="s">
        <v>998</v>
      </c>
      <c r="H397" s="103">
        <v>3240</v>
      </c>
      <c r="I397" s="101">
        <v>3</v>
      </c>
      <c r="J397" s="106">
        <f>อุดรธานี!F197</f>
        <v>815049.46</v>
      </c>
      <c r="K397" s="105">
        <f>อุดรธานี!AM197</f>
        <v>855237.76</v>
      </c>
      <c r="L397" s="106">
        <f>อุดรธานี!AN197</f>
        <v>1508651.65</v>
      </c>
      <c r="M397" s="106">
        <f>อุดรธานี!AO197</f>
        <v>1555605.21</v>
      </c>
      <c r="N397" s="102"/>
      <c r="O397" s="102"/>
      <c r="P397" s="102"/>
      <c r="Q397" s="94">
        <f t="shared" si="14"/>
        <v>-46953.560000000056</v>
      </c>
      <c r="R397" s="95">
        <f t="shared" si="15"/>
        <v>465.63322530864195</v>
      </c>
    </row>
    <row r="398" spans="1:18" x14ac:dyDescent="0.35">
      <c r="A398" s="101">
        <v>5</v>
      </c>
      <c r="B398" s="102" t="s">
        <v>62</v>
      </c>
      <c r="C398" s="102" t="s">
        <v>342</v>
      </c>
      <c r="D398" s="102" t="s">
        <v>151</v>
      </c>
      <c r="E398" s="102" t="s">
        <v>52</v>
      </c>
      <c r="F398" s="102" t="s">
        <v>178</v>
      </c>
      <c r="G398" s="102" t="s">
        <v>999</v>
      </c>
      <c r="H398" s="103">
        <v>4673</v>
      </c>
      <c r="I398" s="101">
        <v>4</v>
      </c>
      <c r="J398" s="106">
        <f>อุดรธานี!F198</f>
        <v>1085448.6299999999</v>
      </c>
      <c r="K398" s="105">
        <f>อุดรธานี!AM198</f>
        <v>1337666.0699999998</v>
      </c>
      <c r="L398" s="106">
        <f>อุดรธานี!AN198</f>
        <v>2157931.66</v>
      </c>
      <c r="M398" s="106">
        <f>อุดรธานี!AO198</f>
        <v>1757896.5</v>
      </c>
      <c r="N398" s="102"/>
      <c r="O398" s="102"/>
      <c r="P398" s="102"/>
      <c r="Q398" s="94">
        <f t="shared" si="14"/>
        <v>400035.16000000015</v>
      </c>
      <c r="R398" s="95">
        <f t="shared" si="15"/>
        <v>461.78721592124975</v>
      </c>
    </row>
    <row r="399" spans="1:18" s="113" customFormat="1" x14ac:dyDescent="0.35">
      <c r="A399" s="107">
        <v>16</v>
      </c>
      <c r="B399" s="108" t="s">
        <v>62</v>
      </c>
      <c r="C399" s="108"/>
      <c r="D399" s="108"/>
      <c r="E399" s="108" t="s">
        <v>75</v>
      </c>
      <c r="F399" s="108"/>
      <c r="G399" s="108" t="s">
        <v>344</v>
      </c>
      <c r="H399" s="114">
        <f>SUM(H394:H398)</f>
        <v>13849</v>
      </c>
      <c r="I399" s="107"/>
      <c r="J399" s="110">
        <f>SUM(J394:J398)</f>
        <v>4062883.21</v>
      </c>
      <c r="K399" s="110">
        <f>SUM(K394:K398)</f>
        <v>4532258.3599999994</v>
      </c>
      <c r="L399" s="110">
        <f>SUM(L394:L398)</f>
        <v>6647508.7400000002</v>
      </c>
      <c r="M399" s="110">
        <f>SUM(M394:M398)</f>
        <v>6178076.9400000004</v>
      </c>
      <c r="N399" s="108">
        <v>4</v>
      </c>
      <c r="O399" s="108">
        <v>4</v>
      </c>
      <c r="P399" s="108">
        <f>N399-O399</f>
        <v>0</v>
      </c>
      <c r="Q399" s="111">
        <f t="shared" si="14"/>
        <v>469431.79999999981</v>
      </c>
      <c r="R399" s="112">
        <f>L399/H399</f>
        <v>479.99918694490577</v>
      </c>
    </row>
    <row r="400" spans="1:18" x14ac:dyDescent="0.35">
      <c r="A400" s="101">
        <v>1</v>
      </c>
      <c r="B400" s="102" t="s">
        <v>62</v>
      </c>
      <c r="C400" s="102" t="s">
        <v>345</v>
      </c>
      <c r="D400" s="102" t="s">
        <v>153</v>
      </c>
      <c r="E400" s="102" t="s">
        <v>53</v>
      </c>
      <c r="F400" s="102" t="s">
        <v>208</v>
      </c>
      <c r="G400" s="102" t="s">
        <v>346</v>
      </c>
      <c r="H400" s="103"/>
      <c r="I400" s="101"/>
      <c r="J400" s="104"/>
      <c r="K400" s="105"/>
      <c r="L400" s="106"/>
      <c r="M400" s="106"/>
      <c r="N400" s="102"/>
      <c r="O400" s="102"/>
      <c r="P400" s="102"/>
    </row>
    <row r="401" spans="1:18" x14ac:dyDescent="0.35">
      <c r="A401" s="101">
        <v>2</v>
      </c>
      <c r="B401" s="102" t="s">
        <v>62</v>
      </c>
      <c r="C401" s="102" t="s">
        <v>345</v>
      </c>
      <c r="D401" s="102" t="s">
        <v>153</v>
      </c>
      <c r="E401" s="102" t="s">
        <v>53</v>
      </c>
      <c r="F401" s="102" t="s">
        <v>178</v>
      </c>
      <c r="G401" s="102" t="s">
        <v>1000</v>
      </c>
      <c r="H401" s="103">
        <v>3205</v>
      </c>
      <c r="I401" s="101">
        <v>3</v>
      </c>
      <c r="J401" s="106">
        <f>อุดรธานี!F199</f>
        <v>908332.09</v>
      </c>
      <c r="K401" s="105">
        <f>อุดรธานี!AM199</f>
        <v>850610.87</v>
      </c>
      <c r="L401" s="106">
        <f>อุดรธานี!AN199</f>
        <v>1319051.27</v>
      </c>
      <c r="M401" s="106">
        <f>อุดรธานี!AO199</f>
        <v>2011496.63</v>
      </c>
      <c r="N401" s="102"/>
      <c r="O401" s="102"/>
      <c r="P401" s="102"/>
      <c r="Q401" s="94">
        <f t="shared" si="14"/>
        <v>-692445.35999999987</v>
      </c>
      <c r="R401" s="95">
        <f t="shared" si="15"/>
        <v>411.56045865834636</v>
      </c>
    </row>
    <row r="402" spans="1:18" x14ac:dyDescent="0.35">
      <c r="A402" s="101">
        <v>3</v>
      </c>
      <c r="B402" s="102" t="s">
        <v>62</v>
      </c>
      <c r="C402" s="102" t="s">
        <v>345</v>
      </c>
      <c r="D402" s="102" t="s">
        <v>153</v>
      </c>
      <c r="E402" s="102" t="s">
        <v>53</v>
      </c>
      <c r="F402" s="102" t="s">
        <v>178</v>
      </c>
      <c r="G402" s="102" t="s">
        <v>1001</v>
      </c>
      <c r="H402" s="103">
        <v>2571</v>
      </c>
      <c r="I402" s="101">
        <v>2</v>
      </c>
      <c r="J402" s="106">
        <f>อุดรธานี!F200</f>
        <v>619398.30000000005</v>
      </c>
      <c r="K402" s="105">
        <f>อุดรธานี!AM200</f>
        <v>647477.55000000005</v>
      </c>
      <c r="L402" s="106">
        <f>อุดรธานี!AN200</f>
        <v>1232017.69</v>
      </c>
      <c r="M402" s="106">
        <f>อุดรธานี!AO200</f>
        <v>1155100.99</v>
      </c>
      <c r="N402" s="102"/>
      <c r="O402" s="102"/>
      <c r="P402" s="102"/>
      <c r="Q402" s="94">
        <f t="shared" si="14"/>
        <v>76916.699999999953</v>
      </c>
      <c r="R402" s="95">
        <f t="shared" si="15"/>
        <v>479.19785686503303</v>
      </c>
    </row>
    <row r="403" spans="1:18" x14ac:dyDescent="0.35">
      <c r="A403" s="101">
        <v>4</v>
      </c>
      <c r="B403" s="102" t="s">
        <v>62</v>
      </c>
      <c r="C403" s="102" t="s">
        <v>345</v>
      </c>
      <c r="D403" s="102" t="s">
        <v>153</v>
      </c>
      <c r="E403" s="102" t="s">
        <v>53</v>
      </c>
      <c r="F403" s="102" t="s">
        <v>178</v>
      </c>
      <c r="G403" s="102" t="s">
        <v>1002</v>
      </c>
      <c r="H403" s="103">
        <v>3142</v>
      </c>
      <c r="I403" s="101">
        <v>3</v>
      </c>
      <c r="J403" s="106">
        <f>อุดรธานี!F201</f>
        <v>160976.59</v>
      </c>
      <c r="K403" s="105">
        <f>อุดรธานี!AM201</f>
        <v>282894.32</v>
      </c>
      <c r="L403" s="106">
        <f>อุดรธานี!AN201</f>
        <v>1473559.9100000001</v>
      </c>
      <c r="M403" s="106">
        <f>อุดรธานี!AO201</f>
        <v>1619188.52</v>
      </c>
      <c r="N403" s="102"/>
      <c r="O403" s="102"/>
      <c r="P403" s="102"/>
      <c r="Q403" s="94">
        <f t="shared" si="14"/>
        <v>-145628.60999999987</v>
      </c>
      <c r="R403" s="95">
        <f t="shared" si="15"/>
        <v>468.9878771483132</v>
      </c>
    </row>
    <row r="404" spans="1:18" x14ac:dyDescent="0.35">
      <c r="A404" s="101">
        <v>5</v>
      </c>
      <c r="B404" s="102" t="s">
        <v>62</v>
      </c>
      <c r="C404" s="102" t="s">
        <v>345</v>
      </c>
      <c r="D404" s="102" t="s">
        <v>153</v>
      </c>
      <c r="E404" s="102" t="s">
        <v>53</v>
      </c>
      <c r="F404" s="102" t="s">
        <v>178</v>
      </c>
      <c r="G404" s="102" t="s">
        <v>1003</v>
      </c>
      <c r="H404" s="103">
        <v>1449</v>
      </c>
      <c r="I404" s="101">
        <v>1</v>
      </c>
      <c r="J404" s="106">
        <f>อุดรธานี!F202</f>
        <v>279504.43</v>
      </c>
      <c r="K404" s="105">
        <f>อุดรธานี!AM202</f>
        <v>265354.59999999998</v>
      </c>
      <c r="L404" s="106">
        <f>อุดรธานี!AN202</f>
        <v>1001801.98</v>
      </c>
      <c r="M404" s="106">
        <f>อุดรธานี!AO202</f>
        <v>1129780.8500000001</v>
      </c>
      <c r="N404" s="102"/>
      <c r="O404" s="102"/>
      <c r="P404" s="102"/>
      <c r="Q404" s="94">
        <f t="shared" si="14"/>
        <v>-127978.87000000011</v>
      </c>
      <c r="R404" s="95">
        <f t="shared" si="15"/>
        <v>691.37472739820566</v>
      </c>
    </row>
    <row r="405" spans="1:18" x14ac:dyDescent="0.35">
      <c r="A405" s="101">
        <v>6</v>
      </c>
      <c r="B405" s="102" t="s">
        <v>62</v>
      </c>
      <c r="C405" s="102" t="s">
        <v>345</v>
      </c>
      <c r="D405" s="102" t="s">
        <v>153</v>
      </c>
      <c r="E405" s="102" t="s">
        <v>53</v>
      </c>
      <c r="F405" s="102" t="s">
        <v>178</v>
      </c>
      <c r="G405" s="102" t="s">
        <v>1004</v>
      </c>
      <c r="H405" s="103">
        <v>1947</v>
      </c>
      <c r="I405" s="101">
        <v>2</v>
      </c>
      <c r="J405" s="106">
        <f>อุดรธานี!F203</f>
        <v>619116.47</v>
      </c>
      <c r="K405" s="105">
        <f>อุดรธานี!AM203</f>
        <v>618377.48</v>
      </c>
      <c r="L405" s="106">
        <f>อุดรธานี!AN203</f>
        <v>1325173.55</v>
      </c>
      <c r="M405" s="106">
        <f>อุดรธานี!AO203</f>
        <v>1605807.5699999998</v>
      </c>
      <c r="N405" s="102"/>
      <c r="O405" s="102"/>
      <c r="P405" s="102"/>
      <c r="Q405" s="94">
        <f t="shared" si="14"/>
        <v>-280634.01999999979</v>
      </c>
      <c r="R405" s="95">
        <f t="shared" si="15"/>
        <v>680.62329224447876</v>
      </c>
    </row>
    <row r="406" spans="1:18" x14ac:dyDescent="0.35">
      <c r="A406" s="101">
        <v>7</v>
      </c>
      <c r="B406" s="102" t="s">
        <v>62</v>
      </c>
      <c r="C406" s="102" t="s">
        <v>345</v>
      </c>
      <c r="D406" s="102" t="s">
        <v>153</v>
      </c>
      <c r="E406" s="102" t="s">
        <v>53</v>
      </c>
      <c r="F406" s="102" t="s">
        <v>178</v>
      </c>
      <c r="G406" s="102" t="s">
        <v>1005</v>
      </c>
      <c r="H406" s="103">
        <v>1027</v>
      </c>
      <c r="I406" s="101">
        <v>1</v>
      </c>
      <c r="J406" s="106">
        <f>อุดรธานี!F204</f>
        <v>657881.75</v>
      </c>
      <c r="K406" s="105">
        <f>อุดรธานี!AM204</f>
        <v>594388.12</v>
      </c>
      <c r="L406" s="106">
        <f>อุดรธานี!AN204</f>
        <v>1228751.6600000001</v>
      </c>
      <c r="M406" s="106">
        <f>อุดรธานี!AO204</f>
        <v>981325.52</v>
      </c>
      <c r="N406" s="102"/>
      <c r="O406" s="102"/>
      <c r="P406" s="102"/>
      <c r="Q406" s="94">
        <f t="shared" si="14"/>
        <v>247426.14000000013</v>
      </c>
      <c r="R406" s="95">
        <f t="shared" si="15"/>
        <v>1196.4475754625123</v>
      </c>
    </row>
    <row r="407" spans="1:18" x14ac:dyDescent="0.35">
      <c r="A407" s="101">
        <v>8</v>
      </c>
      <c r="B407" s="102" t="s">
        <v>62</v>
      </c>
      <c r="C407" s="102" t="s">
        <v>345</v>
      </c>
      <c r="D407" s="102" t="s">
        <v>153</v>
      </c>
      <c r="E407" s="102" t="s">
        <v>53</v>
      </c>
      <c r="F407" s="102" t="s">
        <v>178</v>
      </c>
      <c r="G407" s="102" t="s">
        <v>1006</v>
      </c>
      <c r="H407" s="103">
        <v>3432</v>
      </c>
      <c r="I407" s="101">
        <v>3</v>
      </c>
      <c r="J407" s="106">
        <f>อุดรธานี!F205</f>
        <v>821393.09</v>
      </c>
      <c r="K407" s="105">
        <f>อุดรธานี!AM205</f>
        <v>924791.67999999993</v>
      </c>
      <c r="L407" s="106">
        <f>อุดรธานี!AN205</f>
        <v>1018753.37</v>
      </c>
      <c r="M407" s="106">
        <f>อุดรธานี!AO205</f>
        <v>1142727.73</v>
      </c>
      <c r="N407" s="102"/>
      <c r="O407" s="102"/>
      <c r="P407" s="102"/>
      <c r="Q407" s="94">
        <f t="shared" si="14"/>
        <v>-123974.35999999999</v>
      </c>
      <c r="R407" s="95">
        <f t="shared" si="15"/>
        <v>296.83956002331001</v>
      </c>
    </row>
    <row r="408" spans="1:18" x14ac:dyDescent="0.35">
      <c r="A408" s="101">
        <v>9</v>
      </c>
      <c r="B408" s="102" t="s">
        <v>62</v>
      </c>
      <c r="C408" s="102" t="s">
        <v>345</v>
      </c>
      <c r="D408" s="102" t="s">
        <v>153</v>
      </c>
      <c r="E408" s="102" t="s">
        <v>53</v>
      </c>
      <c r="F408" s="102" t="s">
        <v>178</v>
      </c>
      <c r="G408" s="102" t="s">
        <v>1007</v>
      </c>
      <c r="H408" s="103">
        <v>2689</v>
      </c>
      <c r="I408" s="101">
        <v>2</v>
      </c>
      <c r="J408" s="106">
        <f>อุดรธานี!F206</f>
        <v>892527.82</v>
      </c>
      <c r="K408" s="105">
        <f>อุดรธานี!AM206</f>
        <v>954243.98999999987</v>
      </c>
      <c r="L408" s="106">
        <f>อุดรธานี!AN206</f>
        <v>1841650.72</v>
      </c>
      <c r="M408" s="106">
        <f>อุดรธานี!AO206</f>
        <v>1689333.72</v>
      </c>
      <c r="N408" s="102"/>
      <c r="O408" s="102"/>
      <c r="P408" s="102"/>
      <c r="Q408" s="94">
        <f t="shared" si="14"/>
        <v>152317</v>
      </c>
      <c r="R408" s="95">
        <f t="shared" si="15"/>
        <v>684.88312383785797</v>
      </c>
    </row>
    <row r="409" spans="1:18" s="177" customFormat="1" x14ac:dyDescent="0.35">
      <c r="A409" s="173">
        <v>10</v>
      </c>
      <c r="B409" s="174" t="s">
        <v>62</v>
      </c>
      <c r="C409" s="174" t="s">
        <v>345</v>
      </c>
      <c r="D409" s="174" t="s">
        <v>153</v>
      </c>
      <c r="E409" s="174" t="s">
        <v>53</v>
      </c>
      <c r="F409" s="174" t="s">
        <v>178</v>
      </c>
      <c r="G409" s="174" t="s">
        <v>1008</v>
      </c>
      <c r="H409" s="175">
        <v>1018</v>
      </c>
      <c r="I409" s="173">
        <v>1</v>
      </c>
      <c r="J409" s="154">
        <f>อุดรธานี!F207</f>
        <v>297569.63</v>
      </c>
      <c r="K409" s="154">
        <f>อุดรธานี!AM207</f>
        <v>313302.77</v>
      </c>
      <c r="L409" s="154">
        <f>อุดรธานี!AN207</f>
        <v>411308.66</v>
      </c>
      <c r="M409" s="154">
        <f>อุดรธานี!AO207</f>
        <v>354887.02</v>
      </c>
      <c r="N409" s="174"/>
      <c r="O409" s="174"/>
      <c r="P409" s="174"/>
      <c r="Q409" s="176">
        <f t="shared" si="14"/>
        <v>56421.639999999956</v>
      </c>
      <c r="R409" s="176">
        <f t="shared" si="15"/>
        <v>404.03601178781923</v>
      </c>
    </row>
    <row r="410" spans="1:18" s="113" customFormat="1" x14ac:dyDescent="0.35">
      <c r="A410" s="107">
        <v>17</v>
      </c>
      <c r="B410" s="108" t="s">
        <v>62</v>
      </c>
      <c r="C410" s="108"/>
      <c r="D410" s="108"/>
      <c r="E410" s="108" t="s">
        <v>75</v>
      </c>
      <c r="F410" s="108"/>
      <c r="G410" s="108" t="s">
        <v>347</v>
      </c>
      <c r="H410" s="114">
        <f>SUM(H400:H409)</f>
        <v>20480</v>
      </c>
      <c r="I410" s="107"/>
      <c r="J410" s="110">
        <f>SUM(J400:J409)</f>
        <v>5256700.17</v>
      </c>
      <c r="K410" s="110">
        <f>SUM(K400:K409)</f>
        <v>5451441.3800000008</v>
      </c>
      <c r="L410" s="110">
        <f>SUM(L400:L409)</f>
        <v>10852068.810000001</v>
      </c>
      <c r="M410" s="110">
        <f>SUM(M400:M409)</f>
        <v>11689648.550000001</v>
      </c>
      <c r="N410" s="108">
        <v>9</v>
      </c>
      <c r="O410" s="108">
        <v>9</v>
      </c>
      <c r="P410" s="108">
        <v>0</v>
      </c>
      <c r="Q410" s="111">
        <f t="shared" si="14"/>
        <v>-837579.74000000022</v>
      </c>
      <c r="R410" s="112">
        <f>L410/H410</f>
        <v>529.88617236328128</v>
      </c>
    </row>
    <row r="411" spans="1:18" x14ac:dyDescent="0.35">
      <c r="A411" s="101">
        <v>1</v>
      </c>
      <c r="B411" s="102" t="s">
        <v>62</v>
      </c>
      <c r="C411" s="102" t="s">
        <v>39</v>
      </c>
      <c r="D411" s="102" t="s">
        <v>155</v>
      </c>
      <c r="E411" s="102" t="s">
        <v>40</v>
      </c>
      <c r="F411" s="102" t="s">
        <v>208</v>
      </c>
      <c r="G411" s="102" t="s">
        <v>348</v>
      </c>
      <c r="H411" s="103"/>
      <c r="I411" s="101"/>
      <c r="J411" s="104"/>
      <c r="K411" s="105"/>
      <c r="L411" s="106"/>
      <c r="M411" s="106"/>
      <c r="N411" s="102"/>
      <c r="O411" s="102"/>
      <c r="P411" s="102"/>
    </row>
    <row r="412" spans="1:18" x14ac:dyDescent="0.35">
      <c r="A412" s="101">
        <v>2</v>
      </c>
      <c r="B412" s="102" t="s">
        <v>62</v>
      </c>
      <c r="C412" s="102" t="s">
        <v>39</v>
      </c>
      <c r="D412" s="102" t="s">
        <v>155</v>
      </c>
      <c r="E412" s="102" t="s">
        <v>40</v>
      </c>
      <c r="F412" s="102" t="s">
        <v>178</v>
      </c>
      <c r="G412" s="102" t="s">
        <v>1009</v>
      </c>
      <c r="H412" s="103">
        <v>3383</v>
      </c>
      <c r="I412" s="101">
        <v>3</v>
      </c>
      <c r="J412" s="106">
        <f>อุดรธานี!F208</f>
        <v>895136.43</v>
      </c>
      <c r="K412" s="105">
        <f>อุดรธานี!AM208</f>
        <v>938995.58000000007</v>
      </c>
      <c r="L412" s="106">
        <f>อุดรธานี!AN208</f>
        <v>1910446.69</v>
      </c>
      <c r="M412" s="106">
        <f>อุดรธานี!AO208</f>
        <v>1544733.48</v>
      </c>
      <c r="N412" s="102"/>
      <c r="O412" s="102"/>
      <c r="P412" s="102"/>
      <c r="Q412" s="94">
        <f t="shared" si="14"/>
        <v>365713.20999999996</v>
      </c>
      <c r="R412" s="95">
        <f t="shared" si="15"/>
        <v>564.71968371268099</v>
      </c>
    </row>
    <row r="413" spans="1:18" x14ac:dyDescent="0.35">
      <c r="A413" s="101">
        <v>3</v>
      </c>
      <c r="B413" s="102" t="s">
        <v>62</v>
      </c>
      <c r="C413" s="102" t="s">
        <v>39</v>
      </c>
      <c r="D413" s="102" t="s">
        <v>155</v>
      </c>
      <c r="E413" s="102" t="s">
        <v>40</v>
      </c>
      <c r="F413" s="102" t="s">
        <v>178</v>
      </c>
      <c r="G413" s="102" t="s">
        <v>1010</v>
      </c>
      <c r="H413" s="103">
        <v>2911</v>
      </c>
      <c r="I413" s="101">
        <v>2</v>
      </c>
      <c r="J413" s="106">
        <f>อุดรธานี!F209</f>
        <v>514697.47</v>
      </c>
      <c r="K413" s="105">
        <f>อุดรธานี!AM209</f>
        <v>522176.75</v>
      </c>
      <c r="L413" s="106">
        <f>อุดรธานี!AN209</f>
        <v>1082755.52</v>
      </c>
      <c r="M413" s="106">
        <f>อุดรธานี!AO209</f>
        <v>850184.34</v>
      </c>
      <c r="N413" s="102"/>
      <c r="O413" s="102"/>
      <c r="P413" s="102"/>
      <c r="Q413" s="94">
        <f t="shared" si="14"/>
        <v>232571.18000000005</v>
      </c>
      <c r="R413" s="95">
        <f t="shared" si="15"/>
        <v>371.95311576777738</v>
      </c>
    </row>
    <row r="414" spans="1:18" x14ac:dyDescent="0.35">
      <c r="A414" s="101">
        <v>4</v>
      </c>
      <c r="B414" s="102" t="s">
        <v>62</v>
      </c>
      <c r="C414" s="102" t="s">
        <v>39</v>
      </c>
      <c r="D414" s="102" t="s">
        <v>155</v>
      </c>
      <c r="E414" s="102" t="s">
        <v>40</v>
      </c>
      <c r="F414" s="102" t="s">
        <v>178</v>
      </c>
      <c r="G414" s="102" t="s">
        <v>1011</v>
      </c>
      <c r="H414" s="103">
        <v>5486</v>
      </c>
      <c r="I414" s="101">
        <v>4</v>
      </c>
      <c r="J414" s="106">
        <f>อุดรธานี!F210</f>
        <v>1576763.58</v>
      </c>
      <c r="K414" s="105">
        <f>อุดรธานี!AM210</f>
        <v>1653816.8800000001</v>
      </c>
      <c r="L414" s="106">
        <f>อุดรธานี!AN210</f>
        <v>2511642.92</v>
      </c>
      <c r="M414" s="106">
        <f>อุดรธานี!AO210</f>
        <v>2043191.5299999998</v>
      </c>
      <c r="N414" s="102"/>
      <c r="O414" s="102"/>
      <c r="P414" s="102"/>
      <c r="Q414" s="94">
        <f t="shared" si="14"/>
        <v>468451.39000000013</v>
      </c>
      <c r="R414" s="95">
        <f t="shared" si="15"/>
        <v>457.82772876412685</v>
      </c>
    </row>
    <row r="415" spans="1:18" x14ac:dyDescent="0.35">
      <c r="A415" s="101">
        <v>5</v>
      </c>
      <c r="B415" s="102" t="s">
        <v>62</v>
      </c>
      <c r="C415" s="102" t="s">
        <v>39</v>
      </c>
      <c r="D415" s="102" t="s">
        <v>155</v>
      </c>
      <c r="E415" s="102" t="s">
        <v>40</v>
      </c>
      <c r="F415" s="102" t="s">
        <v>178</v>
      </c>
      <c r="G415" s="102" t="s">
        <v>1012</v>
      </c>
      <c r="H415" s="103">
        <v>3301</v>
      </c>
      <c r="I415" s="101">
        <v>3</v>
      </c>
      <c r="J415" s="106">
        <f>อุดรธานี!F211</f>
        <v>605672.68999999994</v>
      </c>
      <c r="K415" s="105">
        <f>อุดรธานี!AM211</f>
        <v>584243.44999999995</v>
      </c>
      <c r="L415" s="106">
        <f>อุดรธานี!AN211</f>
        <v>1704616.92</v>
      </c>
      <c r="M415" s="106">
        <f>อุดรธานี!AO211</f>
        <v>1411505.96</v>
      </c>
      <c r="N415" s="102"/>
      <c r="O415" s="102"/>
      <c r="P415" s="102"/>
      <c r="Q415" s="94">
        <f>L415-M415</f>
        <v>293110.95999999996</v>
      </c>
      <c r="R415" s="95">
        <f t="shared" si="15"/>
        <v>516.39409875795207</v>
      </c>
    </row>
    <row r="416" spans="1:18" s="113" customFormat="1" x14ac:dyDescent="0.35">
      <c r="A416" s="107">
        <v>18</v>
      </c>
      <c r="B416" s="108" t="s">
        <v>62</v>
      </c>
      <c r="C416" s="108"/>
      <c r="D416" s="108"/>
      <c r="E416" s="108" t="s">
        <v>75</v>
      </c>
      <c r="F416" s="108"/>
      <c r="G416" s="108" t="s">
        <v>349</v>
      </c>
      <c r="H416" s="114">
        <f>SUM(H411:H415)</f>
        <v>15081</v>
      </c>
      <c r="I416" s="107"/>
      <c r="J416" s="110">
        <f>SUM(J411:J415)</f>
        <v>3592270.17</v>
      </c>
      <c r="K416" s="110">
        <f>SUM(K411:K415)</f>
        <v>3699232.66</v>
      </c>
      <c r="L416" s="110">
        <f>SUM(L411:L415)</f>
        <v>7209462.0499999998</v>
      </c>
      <c r="M416" s="110">
        <f>SUM(M411:M415)</f>
        <v>5849615.3099999996</v>
      </c>
      <c r="N416" s="108">
        <v>4</v>
      </c>
      <c r="O416" s="108">
        <v>4</v>
      </c>
      <c r="P416" s="108">
        <f>N416-O416</f>
        <v>0</v>
      </c>
      <c r="Q416" s="111">
        <f t="shared" si="14"/>
        <v>1359846.7400000002</v>
      </c>
      <c r="R416" s="112">
        <f>L416/H416</f>
        <v>478.04933691399771</v>
      </c>
    </row>
    <row r="417" spans="1:18" x14ac:dyDescent="0.35">
      <c r="A417" s="101">
        <v>1</v>
      </c>
      <c r="B417" s="102" t="s">
        <v>62</v>
      </c>
      <c r="C417" s="102" t="s">
        <v>31</v>
      </c>
      <c r="D417" s="102" t="s">
        <v>97</v>
      </c>
      <c r="E417" s="102" t="s">
        <v>350</v>
      </c>
      <c r="F417" s="102" t="s">
        <v>208</v>
      </c>
      <c r="G417" s="102" t="s">
        <v>351</v>
      </c>
      <c r="H417" s="103"/>
      <c r="I417" s="101"/>
      <c r="J417" s="104"/>
      <c r="K417" s="105"/>
      <c r="L417" s="106"/>
      <c r="M417" s="106"/>
      <c r="N417" s="102"/>
      <c r="O417" s="102"/>
      <c r="P417" s="102"/>
    </row>
    <row r="418" spans="1:18" x14ac:dyDescent="0.35">
      <c r="A418" s="101">
        <v>2</v>
      </c>
      <c r="B418" s="102" t="s">
        <v>62</v>
      </c>
      <c r="C418" s="102" t="s">
        <v>31</v>
      </c>
      <c r="D418" s="102" t="s">
        <v>97</v>
      </c>
      <c r="E418" s="102" t="s">
        <v>350</v>
      </c>
      <c r="F418" s="102" t="s">
        <v>178</v>
      </c>
      <c r="G418" s="102" t="s">
        <v>867</v>
      </c>
      <c r="H418" s="103">
        <v>3601</v>
      </c>
      <c r="I418" s="101">
        <v>3</v>
      </c>
      <c r="J418" s="104">
        <f>อุดรธานี!F66</f>
        <v>913388.56</v>
      </c>
      <c r="K418" s="105">
        <f>อุดรธานี!AM66</f>
        <v>1231106.46</v>
      </c>
      <c r="L418" s="106">
        <f>อุดรธานี!AN66</f>
        <v>1462021.34</v>
      </c>
      <c r="M418" s="106">
        <f>อุดรธานี!AO66</f>
        <v>1516101.6099999999</v>
      </c>
      <c r="N418" s="102"/>
      <c r="O418" s="102"/>
      <c r="P418" s="102"/>
      <c r="Q418" s="111">
        <f>L418-M418</f>
        <v>-54080.269999999786</v>
      </c>
      <c r="R418" s="112">
        <f>L418/H418</f>
        <v>406.00425992779788</v>
      </c>
    </row>
    <row r="419" spans="1:18" s="113" customFormat="1" x14ac:dyDescent="0.35">
      <c r="A419" s="107">
        <v>19</v>
      </c>
      <c r="B419" s="108" t="s">
        <v>62</v>
      </c>
      <c r="C419" s="108"/>
      <c r="D419" s="108"/>
      <c r="E419" s="108" t="s">
        <v>75</v>
      </c>
      <c r="F419" s="108"/>
      <c r="G419" s="108" t="s">
        <v>352</v>
      </c>
      <c r="H419" s="114">
        <f>SUM(H417:H418)</f>
        <v>3601</v>
      </c>
      <c r="I419" s="107"/>
      <c r="J419" s="110">
        <f>SUM(J417:J418)</f>
        <v>913388.56</v>
      </c>
      <c r="K419" s="110">
        <f>SUM(K417:K418)</f>
        <v>1231106.46</v>
      </c>
      <c r="L419" s="110">
        <f>SUM(L417:L418)</f>
        <v>1462021.34</v>
      </c>
      <c r="M419" s="110">
        <f>SUM(M417:M418)</f>
        <v>1516101.6099999999</v>
      </c>
      <c r="N419" s="108">
        <v>1</v>
      </c>
      <c r="O419" s="108">
        <v>1</v>
      </c>
      <c r="P419" s="108">
        <f>N419-O419</f>
        <v>0</v>
      </c>
      <c r="Q419" s="111"/>
      <c r="R419" s="112"/>
    </row>
    <row r="420" spans="1:18" x14ac:dyDescent="0.35">
      <c r="A420" s="101">
        <v>1</v>
      </c>
      <c r="B420" s="102" t="s">
        <v>62</v>
      </c>
      <c r="C420" s="102" t="s">
        <v>353</v>
      </c>
      <c r="D420" s="102" t="s">
        <v>157</v>
      </c>
      <c r="E420" s="102" t="s">
        <v>54</v>
      </c>
      <c r="F420" s="102" t="s">
        <v>208</v>
      </c>
      <c r="G420" s="102" t="s">
        <v>354</v>
      </c>
      <c r="H420" s="103"/>
      <c r="I420" s="101"/>
      <c r="J420" s="104"/>
      <c r="K420" s="105"/>
      <c r="L420" s="106"/>
      <c r="M420" s="106"/>
      <c r="N420" s="102"/>
      <c r="O420" s="102"/>
      <c r="P420" s="102"/>
    </row>
    <row r="421" spans="1:18" x14ac:dyDescent="0.35">
      <c r="A421" s="101">
        <v>2</v>
      </c>
      <c r="B421" s="102" t="s">
        <v>62</v>
      </c>
      <c r="C421" s="102" t="s">
        <v>353</v>
      </c>
      <c r="D421" s="102" t="s">
        <v>157</v>
      </c>
      <c r="E421" s="102" t="s">
        <v>54</v>
      </c>
      <c r="F421" s="102" t="s">
        <v>178</v>
      </c>
      <c r="G421" s="102" t="s">
        <v>1013</v>
      </c>
      <c r="H421" s="103">
        <v>3953</v>
      </c>
      <c r="I421" s="101">
        <v>3</v>
      </c>
      <c r="J421" s="106">
        <f>อุดรธานี!F212</f>
        <v>1062519.4099999999</v>
      </c>
      <c r="K421" s="105">
        <f>อุดรธานี!AM212</f>
        <v>1301822.28</v>
      </c>
      <c r="L421" s="106">
        <f>อุดรธานี!AN212</f>
        <v>1803211.79</v>
      </c>
      <c r="M421" s="106">
        <f>อุดรธานี!AO212</f>
        <v>1880499.66</v>
      </c>
      <c r="N421" s="102"/>
      <c r="O421" s="102"/>
      <c r="P421" s="102"/>
      <c r="Q421" s="94">
        <f t="shared" si="14"/>
        <v>-77287.869999999879</v>
      </c>
      <c r="R421" s="95">
        <f t="shared" si="15"/>
        <v>456.16286111813815</v>
      </c>
    </row>
    <row r="422" spans="1:18" x14ac:dyDescent="0.35">
      <c r="A422" s="101">
        <v>3</v>
      </c>
      <c r="B422" s="102" t="s">
        <v>62</v>
      </c>
      <c r="C422" s="102" t="s">
        <v>353</v>
      </c>
      <c r="D422" s="102" t="s">
        <v>157</v>
      </c>
      <c r="E422" s="102" t="s">
        <v>54</v>
      </c>
      <c r="F422" s="102" t="s">
        <v>178</v>
      </c>
      <c r="G422" s="102" t="s">
        <v>1014</v>
      </c>
      <c r="H422" s="103">
        <v>3395</v>
      </c>
      <c r="I422" s="101">
        <v>3</v>
      </c>
      <c r="J422" s="106">
        <f>อุดรธานี!F213</f>
        <v>576636.30000000005</v>
      </c>
      <c r="K422" s="105">
        <f>อุดรธานี!AM213</f>
        <v>677559.53</v>
      </c>
      <c r="L422" s="106">
        <f>อุดรธานี!AN213</f>
        <v>1276879.76</v>
      </c>
      <c r="M422" s="106">
        <f>อุดรธานี!AO213</f>
        <v>1252696.9899999998</v>
      </c>
      <c r="N422" s="102"/>
      <c r="O422" s="102"/>
      <c r="P422" s="102"/>
      <c r="Q422" s="94">
        <f t="shared" si="14"/>
        <v>24182.770000000251</v>
      </c>
      <c r="R422" s="95">
        <f t="shared" si="15"/>
        <v>376.10596759941092</v>
      </c>
    </row>
    <row r="423" spans="1:18" x14ac:dyDescent="0.35">
      <c r="A423" s="101">
        <v>4</v>
      </c>
      <c r="B423" s="102" t="s">
        <v>62</v>
      </c>
      <c r="C423" s="102" t="s">
        <v>353</v>
      </c>
      <c r="D423" s="102" t="s">
        <v>157</v>
      </c>
      <c r="E423" s="102" t="s">
        <v>54</v>
      </c>
      <c r="F423" s="102" t="s">
        <v>178</v>
      </c>
      <c r="G423" s="102" t="s">
        <v>1015</v>
      </c>
      <c r="H423" s="103">
        <v>2697</v>
      </c>
      <c r="I423" s="101">
        <v>2</v>
      </c>
      <c r="J423" s="106">
        <f>อุดรธานี!F214</f>
        <v>767639.64</v>
      </c>
      <c r="K423" s="105">
        <f>อุดรธานี!AM214</f>
        <v>960082.47</v>
      </c>
      <c r="L423" s="106">
        <f>อุดรธานี!AN214</f>
        <v>1265709.26</v>
      </c>
      <c r="M423" s="106">
        <f>อุดรธานี!AO214</f>
        <v>1131329.45</v>
      </c>
      <c r="N423" s="102"/>
      <c r="O423" s="102"/>
      <c r="P423" s="102"/>
      <c r="Q423" s="94">
        <f t="shared" si="14"/>
        <v>134379.81000000006</v>
      </c>
      <c r="R423" s="95">
        <f t="shared" si="15"/>
        <v>469.30265480163143</v>
      </c>
    </row>
    <row r="424" spans="1:18" x14ac:dyDescent="0.35">
      <c r="A424" s="101">
        <v>5</v>
      </c>
      <c r="B424" s="102" t="s">
        <v>62</v>
      </c>
      <c r="C424" s="102" t="s">
        <v>353</v>
      </c>
      <c r="D424" s="102" t="s">
        <v>157</v>
      </c>
      <c r="E424" s="102" t="s">
        <v>54</v>
      </c>
      <c r="F424" s="102" t="s">
        <v>178</v>
      </c>
      <c r="G424" s="102" t="s">
        <v>1016</v>
      </c>
      <c r="H424" s="103">
        <v>5919</v>
      </c>
      <c r="I424" s="101">
        <v>4</v>
      </c>
      <c r="J424" s="106">
        <f>อุดรธานี!F215</f>
        <v>1499785.37</v>
      </c>
      <c r="K424" s="105">
        <f>อุดรธานี!AM215</f>
        <v>1603391.71</v>
      </c>
      <c r="L424" s="106">
        <f>อุดรธานี!AN215</f>
        <v>2777965.95</v>
      </c>
      <c r="M424" s="106">
        <f>อุดรธานี!AO215</f>
        <v>2522673.52</v>
      </c>
      <c r="N424" s="102"/>
      <c r="O424" s="102"/>
      <c r="P424" s="102"/>
      <c r="Q424" s="94">
        <f t="shared" si="14"/>
        <v>255292.43000000017</v>
      </c>
      <c r="R424" s="95">
        <f t="shared" si="15"/>
        <v>469.33028383172837</v>
      </c>
    </row>
    <row r="425" spans="1:18" x14ac:dyDescent="0.35">
      <c r="A425" s="101">
        <v>6</v>
      </c>
      <c r="B425" s="102" t="s">
        <v>62</v>
      </c>
      <c r="C425" s="102" t="s">
        <v>353</v>
      </c>
      <c r="D425" s="102" t="s">
        <v>157</v>
      </c>
      <c r="E425" s="102" t="s">
        <v>54</v>
      </c>
      <c r="F425" s="102" t="s">
        <v>178</v>
      </c>
      <c r="G425" s="102" t="s">
        <v>1017</v>
      </c>
      <c r="H425" s="103">
        <v>1598</v>
      </c>
      <c r="I425" s="101">
        <v>2</v>
      </c>
      <c r="J425" s="106">
        <f>อุดรธานี!F216</f>
        <v>563044.49</v>
      </c>
      <c r="K425" s="105">
        <f>อุดรธานี!AM216</f>
        <v>669614.37</v>
      </c>
      <c r="L425" s="106">
        <f>อุดรธานี!AN216</f>
        <v>1163218.44</v>
      </c>
      <c r="M425" s="106">
        <f>อุดรธานี!AO216</f>
        <v>1080953.19</v>
      </c>
      <c r="N425" s="102"/>
      <c r="O425" s="102"/>
      <c r="P425" s="102"/>
      <c r="Q425" s="94">
        <f t="shared" si="14"/>
        <v>82265.25</v>
      </c>
      <c r="R425" s="95">
        <f t="shared" si="15"/>
        <v>727.92142678347932</v>
      </c>
    </row>
    <row r="426" spans="1:18" s="113" customFormat="1" x14ac:dyDescent="0.35">
      <c r="A426" s="107">
        <v>20</v>
      </c>
      <c r="B426" s="108" t="s">
        <v>62</v>
      </c>
      <c r="C426" s="108"/>
      <c r="D426" s="108"/>
      <c r="E426" s="108" t="s">
        <v>75</v>
      </c>
      <c r="F426" s="108"/>
      <c r="G426" s="108" t="s">
        <v>355</v>
      </c>
      <c r="H426" s="114">
        <f>SUM(H420:H425)</f>
        <v>17562</v>
      </c>
      <c r="I426" s="107"/>
      <c r="J426" s="110">
        <f>SUM(J420:J425)</f>
        <v>4469625.21</v>
      </c>
      <c r="K426" s="145">
        <f>SUM(K420:K425)</f>
        <v>5212470.3600000003</v>
      </c>
      <c r="L426" s="110">
        <f>SUM(L420:L425)</f>
        <v>8286985.1999999993</v>
      </c>
      <c r="M426" s="110">
        <f>SUM(M420:M425)</f>
        <v>7868152.8099999987</v>
      </c>
      <c r="N426" s="108">
        <v>5</v>
      </c>
      <c r="O426" s="108">
        <v>5</v>
      </c>
      <c r="P426" s="108">
        <f>N426-O426</f>
        <v>0</v>
      </c>
      <c r="Q426" s="111">
        <f t="shared" si="14"/>
        <v>418832.3900000006</v>
      </c>
      <c r="R426" s="112">
        <f>L426/H426</f>
        <v>471.8702425691834</v>
      </c>
    </row>
    <row r="427" spans="1:18" x14ac:dyDescent="0.35">
      <c r="A427" s="101">
        <v>1</v>
      </c>
      <c r="B427" s="102" t="s">
        <v>62</v>
      </c>
      <c r="C427" s="102" t="s">
        <v>356</v>
      </c>
      <c r="D427" s="102" t="s">
        <v>357</v>
      </c>
      <c r="E427" s="102" t="s">
        <v>43</v>
      </c>
      <c r="F427" s="102" t="s">
        <v>208</v>
      </c>
      <c r="G427" s="102" t="s">
        <v>358</v>
      </c>
      <c r="H427" s="103"/>
      <c r="I427" s="101"/>
      <c r="J427" s="104"/>
      <c r="K427" s="105"/>
      <c r="L427" s="106"/>
      <c r="M427" s="106"/>
      <c r="N427" s="102"/>
      <c r="O427" s="102"/>
      <c r="P427" s="102"/>
    </row>
    <row r="428" spans="1:18" x14ac:dyDescent="0.35">
      <c r="A428" s="101">
        <v>2</v>
      </c>
      <c r="B428" s="102" t="s">
        <v>62</v>
      </c>
      <c r="C428" s="102" t="s">
        <v>356</v>
      </c>
      <c r="D428" s="102" t="s">
        <v>357</v>
      </c>
      <c r="E428" s="102" t="s">
        <v>43</v>
      </c>
      <c r="F428" s="102" t="s">
        <v>178</v>
      </c>
      <c r="G428" s="102" t="s">
        <v>1018</v>
      </c>
      <c r="H428" s="103">
        <v>6116</v>
      </c>
      <c r="I428" s="101">
        <v>5</v>
      </c>
      <c r="J428" s="106">
        <f>อุดรธานี!F217</f>
        <v>274355.28000000003</v>
      </c>
      <c r="K428" s="105">
        <f>อุดรธานี!AM217</f>
        <v>457464.84000000008</v>
      </c>
      <c r="L428" s="106">
        <f>อุดรธานี!AN217</f>
        <v>2239347.84</v>
      </c>
      <c r="M428" s="106">
        <f>อุดรธานี!AO217</f>
        <v>2087372.58</v>
      </c>
      <c r="N428" s="102"/>
      <c r="O428" s="102"/>
      <c r="P428" s="102"/>
      <c r="Q428" s="94">
        <f t="shared" si="14"/>
        <v>151975.25999999978</v>
      </c>
      <c r="R428" s="95">
        <f t="shared" si="15"/>
        <v>366.14582079790711</v>
      </c>
    </row>
    <row r="429" spans="1:18" x14ac:dyDescent="0.35">
      <c r="A429" s="101">
        <v>3</v>
      </c>
      <c r="B429" s="102" t="s">
        <v>62</v>
      </c>
      <c r="C429" s="102" t="s">
        <v>356</v>
      </c>
      <c r="D429" s="102" t="s">
        <v>357</v>
      </c>
      <c r="E429" s="102" t="s">
        <v>43</v>
      </c>
      <c r="F429" s="102" t="s">
        <v>178</v>
      </c>
      <c r="G429" s="102" t="s">
        <v>1019</v>
      </c>
      <c r="H429" s="103">
        <v>2482</v>
      </c>
      <c r="I429" s="101">
        <v>2</v>
      </c>
      <c r="J429" s="106">
        <f>อุดรธานี!F218</f>
        <v>268343.61</v>
      </c>
      <c r="K429" s="105">
        <f>อุดรธานี!AM218</f>
        <v>322687.76999999996</v>
      </c>
      <c r="L429" s="106">
        <f>อุดรธานี!AN218</f>
        <v>1240255.67</v>
      </c>
      <c r="M429" s="106">
        <f>อุดรธานี!AO218</f>
        <v>1097824.17</v>
      </c>
      <c r="N429" s="102"/>
      <c r="O429" s="102"/>
      <c r="P429" s="102"/>
      <c r="Q429" s="94">
        <f t="shared" si="14"/>
        <v>142431.5</v>
      </c>
      <c r="R429" s="95">
        <f t="shared" si="15"/>
        <v>499.70010878323927</v>
      </c>
    </row>
    <row r="430" spans="1:18" x14ac:dyDescent="0.35">
      <c r="A430" s="101">
        <v>4</v>
      </c>
      <c r="B430" s="102" t="s">
        <v>62</v>
      </c>
      <c r="C430" s="102" t="s">
        <v>356</v>
      </c>
      <c r="D430" s="102" t="s">
        <v>357</v>
      </c>
      <c r="E430" s="102" t="s">
        <v>43</v>
      </c>
      <c r="F430" s="102" t="s">
        <v>178</v>
      </c>
      <c r="G430" s="102" t="s">
        <v>1020</v>
      </c>
      <c r="H430" s="103">
        <v>2658</v>
      </c>
      <c r="I430" s="101">
        <v>2</v>
      </c>
      <c r="J430" s="106">
        <f>อุดรธานี!F219</f>
        <v>408348.47</v>
      </c>
      <c r="K430" s="105">
        <f>อุดรธานี!AM219</f>
        <v>457271.49999999994</v>
      </c>
      <c r="L430" s="106">
        <f>อุดรธานี!AN219</f>
        <v>1468579.5899999999</v>
      </c>
      <c r="M430" s="106">
        <f>อุดรธานี!AO219</f>
        <v>1411507.05</v>
      </c>
      <c r="N430" s="102"/>
      <c r="O430" s="102"/>
      <c r="P430" s="102"/>
      <c r="Q430" s="94">
        <f t="shared" si="14"/>
        <v>57072.539999999804</v>
      </c>
      <c r="R430" s="95">
        <f t="shared" si="15"/>
        <v>552.51301354401801</v>
      </c>
    </row>
    <row r="431" spans="1:18" x14ac:dyDescent="0.35">
      <c r="A431" s="101">
        <v>5</v>
      </c>
      <c r="B431" s="102" t="s">
        <v>62</v>
      </c>
      <c r="C431" s="102" t="s">
        <v>356</v>
      </c>
      <c r="D431" s="102" t="s">
        <v>357</v>
      </c>
      <c r="E431" s="102" t="s">
        <v>43</v>
      </c>
      <c r="F431" s="102" t="s">
        <v>178</v>
      </c>
      <c r="G431" s="102" t="s">
        <v>1021</v>
      </c>
      <c r="H431" s="103">
        <v>7912</v>
      </c>
      <c r="I431" s="101">
        <v>5</v>
      </c>
      <c r="J431" s="106">
        <f>อุดรธานี!F220</f>
        <v>438167.19</v>
      </c>
      <c r="K431" s="105">
        <f>อุดรธานี!AM220</f>
        <v>661732.91</v>
      </c>
      <c r="L431" s="106">
        <f>อุดรธานี!AN220</f>
        <v>3475750.15</v>
      </c>
      <c r="M431" s="106">
        <f>อุดรธานี!AO220</f>
        <v>3403638.17</v>
      </c>
      <c r="N431" s="102"/>
      <c r="O431" s="102"/>
      <c r="P431" s="102"/>
      <c r="Q431" s="94">
        <f t="shared" si="14"/>
        <v>72111.979999999981</v>
      </c>
      <c r="R431" s="95">
        <f t="shared" si="15"/>
        <v>439.30108063700709</v>
      </c>
    </row>
    <row r="432" spans="1:18" s="113" customFormat="1" x14ac:dyDescent="0.35">
      <c r="A432" s="107">
        <v>21</v>
      </c>
      <c r="B432" s="108" t="s">
        <v>62</v>
      </c>
      <c r="C432" s="108"/>
      <c r="D432" s="108"/>
      <c r="E432" s="108" t="s">
        <v>75</v>
      </c>
      <c r="F432" s="108"/>
      <c r="G432" s="108" t="s">
        <v>359</v>
      </c>
      <c r="H432" s="114">
        <f>SUM(H427:H431)</f>
        <v>19168</v>
      </c>
      <c r="I432" s="107"/>
      <c r="J432" s="110">
        <f>SUM(J427:J431)</f>
        <v>1389214.55</v>
      </c>
      <c r="K432" s="110">
        <f>SUM(K427:K431)</f>
        <v>1899157.02</v>
      </c>
      <c r="L432" s="110">
        <f>SUM(L427:L431)</f>
        <v>8423933.25</v>
      </c>
      <c r="M432" s="110">
        <f>SUM(M427:M431)</f>
        <v>8000341.9699999997</v>
      </c>
      <c r="N432" s="108">
        <v>4</v>
      </c>
      <c r="O432" s="108">
        <v>4</v>
      </c>
      <c r="P432" s="108">
        <f>N432-O432</f>
        <v>0</v>
      </c>
      <c r="Q432" s="111">
        <f t="shared" si="14"/>
        <v>423591.28000000026</v>
      </c>
      <c r="R432" s="112">
        <f t="shared" si="15"/>
        <v>439.47898841819699</v>
      </c>
    </row>
    <row r="433" spans="1:18" s="113" customFormat="1" ht="24" customHeight="1" thickBot="1" x14ac:dyDescent="0.4">
      <c r="A433" s="122"/>
      <c r="B433" s="123" t="s">
        <v>62</v>
      </c>
      <c r="C433" s="123" t="s">
        <v>62</v>
      </c>
      <c r="D433" s="123" t="s">
        <v>62</v>
      </c>
      <c r="E433" s="123" t="s">
        <v>62</v>
      </c>
      <c r="F433" s="123"/>
      <c r="G433" s="123" t="s">
        <v>360</v>
      </c>
      <c r="H433" s="124">
        <f>H210+H223+H236+H254+H265+H281+H289+H295+H309+H321+H338+H360+H371+H386+H393+H399+H410+H416+H419+H426+H432</f>
        <v>1027390</v>
      </c>
      <c r="I433" s="122"/>
      <c r="J433" s="125">
        <f t="shared" ref="J433:O433" si="16">J210+J223+J236+J254+J265+J281+J289+J295+J309+J321+J338+J360+J371+J386+J393+J399+J410+J416+J419+J426+J432</f>
        <v>135970715.81999999</v>
      </c>
      <c r="K433" s="126">
        <f t="shared" si="16"/>
        <v>163535581.43000004</v>
      </c>
      <c r="L433" s="125">
        <f t="shared" si="16"/>
        <v>365533707.97999996</v>
      </c>
      <c r="M433" s="125">
        <f t="shared" si="16"/>
        <v>357125643.78000003</v>
      </c>
      <c r="N433" s="123">
        <f t="shared" si="16"/>
        <v>210</v>
      </c>
      <c r="O433" s="123">
        <f t="shared" si="16"/>
        <v>210</v>
      </c>
      <c r="P433" s="123">
        <f>N433-O433</f>
        <v>0</v>
      </c>
      <c r="Q433" s="111">
        <f t="shared" si="14"/>
        <v>8408064.1999999285</v>
      </c>
      <c r="R433" s="112">
        <f t="shared" si="15"/>
        <v>355.78865667370712</v>
      </c>
    </row>
    <row r="434" spans="1:18" ht="24" customHeight="1" thickTop="1" thickBot="1" x14ac:dyDescent="0.4">
      <c r="A434" s="127"/>
      <c r="B434" s="128"/>
      <c r="C434" s="128"/>
      <c r="D434" s="128"/>
      <c r="E434" s="334" t="s">
        <v>361</v>
      </c>
      <c r="F434" s="335"/>
      <c r="G434" s="336"/>
      <c r="H434" s="129"/>
      <c r="I434" s="127"/>
      <c r="J434" s="130">
        <f>J433/O433</f>
        <v>647479.59914285713</v>
      </c>
      <c r="K434" s="131">
        <f>K433/O433</f>
        <v>778740.86395238107</v>
      </c>
      <c r="L434" s="130">
        <f>L433/O433</f>
        <v>1740636.7046666665</v>
      </c>
      <c r="M434" s="130">
        <f>M433/O433</f>
        <v>1700598.3037142858</v>
      </c>
      <c r="N434" s="178"/>
      <c r="O434" s="178"/>
      <c r="P434" s="178"/>
      <c r="Q434" s="94">
        <f t="shared" si="14"/>
        <v>40038.400952380616</v>
      </c>
    </row>
    <row r="435" spans="1:18" ht="21.75" thickTop="1" x14ac:dyDescent="0.35">
      <c r="A435" s="132">
        <v>1</v>
      </c>
      <c r="B435" s="133" t="s">
        <v>58</v>
      </c>
      <c r="C435" s="133" t="s">
        <v>362</v>
      </c>
      <c r="D435" s="133" t="s">
        <v>363</v>
      </c>
      <c r="E435" s="133" t="s">
        <v>364</v>
      </c>
      <c r="F435" s="133" t="s">
        <v>175</v>
      </c>
      <c r="G435" s="133" t="s">
        <v>365</v>
      </c>
      <c r="H435" s="134"/>
      <c r="I435" s="132"/>
      <c r="J435" s="135"/>
      <c r="K435" s="136"/>
      <c r="L435" s="137"/>
      <c r="M435" s="137"/>
      <c r="N435" s="133"/>
      <c r="O435" s="133"/>
      <c r="P435" s="133"/>
    </row>
    <row r="436" spans="1:18" x14ac:dyDescent="0.35">
      <c r="A436" s="101">
        <v>2</v>
      </c>
      <c r="B436" s="102" t="s">
        <v>58</v>
      </c>
      <c r="C436" s="102" t="s">
        <v>362</v>
      </c>
      <c r="D436" s="102" t="s">
        <v>363</v>
      </c>
      <c r="E436" s="102" t="s">
        <v>364</v>
      </c>
      <c r="F436" s="102" t="s">
        <v>178</v>
      </c>
      <c r="G436" s="102" t="s">
        <v>683</v>
      </c>
      <c r="H436" s="103">
        <v>6960</v>
      </c>
      <c r="I436" s="101">
        <v>5</v>
      </c>
      <c r="J436" s="104">
        <f>SUM('เลย '!F4)</f>
        <v>875363.27</v>
      </c>
      <c r="K436" s="105">
        <f>SUM('เลย '!AI4)</f>
        <v>1037888.77</v>
      </c>
      <c r="L436" s="106">
        <f>'เลย '!AJ4</f>
        <v>2048955.37</v>
      </c>
      <c r="M436" s="106">
        <f>'เลย '!AK4</f>
        <v>2094893.17</v>
      </c>
      <c r="N436" s="102"/>
      <c r="O436" s="102"/>
      <c r="P436" s="102"/>
      <c r="Q436" s="94">
        <f t="shared" si="14"/>
        <v>-45937.799999999814</v>
      </c>
      <c r="R436" s="95">
        <f t="shared" si="15"/>
        <v>294.39013936781612</v>
      </c>
    </row>
    <row r="437" spans="1:18" x14ac:dyDescent="0.35">
      <c r="A437" s="101">
        <v>3</v>
      </c>
      <c r="B437" s="102" t="s">
        <v>58</v>
      </c>
      <c r="C437" s="102" t="s">
        <v>362</v>
      </c>
      <c r="D437" s="102" t="s">
        <v>363</v>
      </c>
      <c r="E437" s="102" t="s">
        <v>364</v>
      </c>
      <c r="F437" s="102" t="s">
        <v>178</v>
      </c>
      <c r="G437" s="102" t="s">
        <v>684</v>
      </c>
      <c r="H437" s="103">
        <v>2157</v>
      </c>
      <c r="I437" s="101">
        <v>2</v>
      </c>
      <c r="J437" s="104">
        <f>SUM('เลย '!F5)</f>
        <v>74798.06</v>
      </c>
      <c r="K437" s="105">
        <f>SUM('เลย '!AI5)</f>
        <v>255434.31</v>
      </c>
      <c r="L437" s="106">
        <f>'เลย '!AJ5</f>
        <v>1218710.77</v>
      </c>
      <c r="M437" s="106">
        <f>'เลย '!AK5</f>
        <v>1214848.7999999998</v>
      </c>
      <c r="N437" s="102"/>
      <c r="O437" s="102"/>
      <c r="P437" s="102"/>
      <c r="Q437" s="94">
        <f t="shared" si="14"/>
        <v>3861.9700000002049</v>
      </c>
      <c r="R437" s="95">
        <f t="shared" si="15"/>
        <v>565.00267501159021</v>
      </c>
    </row>
    <row r="438" spans="1:18" x14ac:dyDescent="0.35">
      <c r="A438" s="101">
        <v>4</v>
      </c>
      <c r="B438" s="102" t="s">
        <v>58</v>
      </c>
      <c r="C438" s="102" t="s">
        <v>362</v>
      </c>
      <c r="D438" s="102" t="s">
        <v>363</v>
      </c>
      <c r="E438" s="102" t="s">
        <v>364</v>
      </c>
      <c r="F438" s="102" t="s">
        <v>178</v>
      </c>
      <c r="G438" s="102" t="s">
        <v>685</v>
      </c>
      <c r="H438" s="103">
        <v>6575</v>
      </c>
      <c r="I438" s="101">
        <v>5</v>
      </c>
      <c r="J438" s="104">
        <f>SUM('เลย '!F6)</f>
        <v>215025.05</v>
      </c>
      <c r="K438" s="105">
        <f>SUM('เลย '!AI6)</f>
        <v>436913.39</v>
      </c>
      <c r="L438" s="106">
        <f>'เลย '!AJ6</f>
        <v>2196278.87</v>
      </c>
      <c r="M438" s="106">
        <f>'เลย '!AK6</f>
        <v>2300639.9500000002</v>
      </c>
      <c r="N438" s="102"/>
      <c r="O438" s="102"/>
      <c r="P438" s="102"/>
      <c r="Q438" s="94">
        <f t="shared" si="14"/>
        <v>-104361.08000000007</v>
      </c>
      <c r="R438" s="95">
        <f t="shared" si="15"/>
        <v>334.03480912547531</v>
      </c>
    </row>
    <row r="439" spans="1:18" x14ac:dyDescent="0.35">
      <c r="A439" s="101">
        <v>5</v>
      </c>
      <c r="B439" s="102" t="s">
        <v>58</v>
      </c>
      <c r="C439" s="102" t="s">
        <v>362</v>
      </c>
      <c r="D439" s="102" t="s">
        <v>363</v>
      </c>
      <c r="E439" s="102" t="s">
        <v>364</v>
      </c>
      <c r="F439" s="102" t="s">
        <v>178</v>
      </c>
      <c r="G439" s="102" t="s">
        <v>686</v>
      </c>
      <c r="H439" s="103">
        <v>3382</v>
      </c>
      <c r="I439" s="101">
        <v>3</v>
      </c>
      <c r="J439" s="104">
        <f>SUM('เลย '!F7)</f>
        <v>733629.82</v>
      </c>
      <c r="K439" s="105">
        <f>SUM('เลย '!AI7)</f>
        <v>752478.51</v>
      </c>
      <c r="L439" s="106">
        <f>'เลย '!AJ7</f>
        <v>1735631.3599999999</v>
      </c>
      <c r="M439" s="106">
        <f>'เลย '!AK7</f>
        <v>1660843.88</v>
      </c>
      <c r="N439" s="102"/>
      <c r="O439" s="102"/>
      <c r="P439" s="102"/>
      <c r="Q439" s="94">
        <f t="shared" si="14"/>
        <v>74787.479999999981</v>
      </c>
      <c r="R439" s="95">
        <f t="shared" si="15"/>
        <v>513.19673565937308</v>
      </c>
    </row>
    <row r="440" spans="1:18" x14ac:dyDescent="0.35">
      <c r="A440" s="101">
        <v>6</v>
      </c>
      <c r="B440" s="102" t="s">
        <v>58</v>
      </c>
      <c r="C440" s="102" t="s">
        <v>362</v>
      </c>
      <c r="D440" s="102" t="s">
        <v>363</v>
      </c>
      <c r="E440" s="102" t="s">
        <v>364</v>
      </c>
      <c r="F440" s="102" t="s">
        <v>178</v>
      </c>
      <c r="G440" s="102" t="s">
        <v>687</v>
      </c>
      <c r="H440" s="103">
        <v>3200</v>
      </c>
      <c r="I440" s="101">
        <v>3</v>
      </c>
      <c r="J440" s="104">
        <f>SUM('เลย '!F8)</f>
        <v>535057.30000000005</v>
      </c>
      <c r="K440" s="105">
        <f>SUM('เลย '!AI8)</f>
        <v>729655.14</v>
      </c>
      <c r="L440" s="106">
        <f>'เลย '!AJ8</f>
        <v>1158846.1100000001</v>
      </c>
      <c r="M440" s="106">
        <f>'เลย '!AK8</f>
        <v>1086434.45</v>
      </c>
      <c r="N440" s="102"/>
      <c r="O440" s="102"/>
      <c r="P440" s="102"/>
      <c r="Q440" s="94">
        <f t="shared" si="14"/>
        <v>72411.660000000149</v>
      </c>
      <c r="R440" s="95">
        <f t="shared" si="15"/>
        <v>362.13940937500001</v>
      </c>
    </row>
    <row r="441" spans="1:18" x14ac:dyDescent="0.35">
      <c r="A441" s="101">
        <v>7</v>
      </c>
      <c r="B441" s="102" t="s">
        <v>58</v>
      </c>
      <c r="C441" s="102" t="s">
        <v>362</v>
      </c>
      <c r="D441" s="102" t="s">
        <v>363</v>
      </c>
      <c r="E441" s="102" t="s">
        <v>364</v>
      </c>
      <c r="F441" s="102" t="s">
        <v>178</v>
      </c>
      <c r="G441" s="102" t="s">
        <v>688</v>
      </c>
      <c r="H441" s="103">
        <v>3215</v>
      </c>
      <c r="I441" s="101">
        <v>3</v>
      </c>
      <c r="J441" s="104">
        <f>SUM('เลย '!F9)</f>
        <v>754169.01</v>
      </c>
      <c r="K441" s="105">
        <f>SUM('เลย '!AI9)</f>
        <v>866875.39</v>
      </c>
      <c r="L441" s="106">
        <f>'เลย '!AJ9</f>
        <v>1216558.02</v>
      </c>
      <c r="M441" s="106">
        <f>'เลย '!AK9</f>
        <v>1257572.3900000001</v>
      </c>
      <c r="N441" s="102"/>
      <c r="O441" s="102"/>
      <c r="P441" s="102"/>
      <c r="Q441" s="94">
        <f t="shared" si="14"/>
        <v>-41014.370000000112</v>
      </c>
      <c r="R441" s="95">
        <f t="shared" si="15"/>
        <v>378.40062830482117</v>
      </c>
    </row>
    <row r="442" spans="1:18" x14ac:dyDescent="0.35">
      <c r="A442" s="101">
        <v>8</v>
      </c>
      <c r="B442" s="102" t="s">
        <v>58</v>
      </c>
      <c r="C442" s="102" t="s">
        <v>362</v>
      </c>
      <c r="D442" s="102" t="s">
        <v>363</v>
      </c>
      <c r="E442" s="102" t="s">
        <v>364</v>
      </c>
      <c r="F442" s="102" t="s">
        <v>178</v>
      </c>
      <c r="G442" s="102" t="s">
        <v>689</v>
      </c>
      <c r="H442" s="103">
        <v>1812</v>
      </c>
      <c r="I442" s="101">
        <v>2</v>
      </c>
      <c r="J442" s="104">
        <f>SUM('เลย '!F10)</f>
        <v>277548.59000000003</v>
      </c>
      <c r="K442" s="105">
        <f>SUM('เลย '!AI10)</f>
        <v>408534.52</v>
      </c>
      <c r="L442" s="106">
        <f>'เลย '!AJ10</f>
        <v>1094273.06</v>
      </c>
      <c r="M442" s="106">
        <f>'เลย '!AK10</f>
        <v>976865.5</v>
      </c>
      <c r="N442" s="102"/>
      <c r="O442" s="102"/>
      <c r="P442" s="102"/>
      <c r="Q442" s="94">
        <f t="shared" si="14"/>
        <v>117407.56000000006</v>
      </c>
      <c r="R442" s="95">
        <f t="shared" si="15"/>
        <v>603.90345474613684</v>
      </c>
    </row>
    <row r="443" spans="1:18" x14ac:dyDescent="0.35">
      <c r="A443" s="101">
        <v>9</v>
      </c>
      <c r="B443" s="102" t="s">
        <v>58</v>
      </c>
      <c r="C443" s="102" t="s">
        <v>362</v>
      </c>
      <c r="D443" s="102" t="s">
        <v>363</v>
      </c>
      <c r="E443" s="102" t="s">
        <v>364</v>
      </c>
      <c r="F443" s="102" t="s">
        <v>178</v>
      </c>
      <c r="G443" s="102" t="s">
        <v>690</v>
      </c>
      <c r="H443" s="103">
        <v>6309</v>
      </c>
      <c r="I443" s="101">
        <v>5</v>
      </c>
      <c r="J443" s="104">
        <f>SUM('เลย '!F11)</f>
        <v>1439585.35</v>
      </c>
      <c r="K443" s="105">
        <f>SUM('เลย '!AI11)</f>
        <v>1598332.1800000002</v>
      </c>
      <c r="L443" s="106">
        <f>'เลย '!AJ11</f>
        <v>2198565.7199999997</v>
      </c>
      <c r="M443" s="106">
        <f>'เลย '!AK11</f>
        <v>1987114.98</v>
      </c>
      <c r="N443" s="102"/>
      <c r="O443" s="102"/>
      <c r="P443" s="102"/>
      <c r="Q443" s="94">
        <f t="shared" si="14"/>
        <v>211450.73999999976</v>
      </c>
      <c r="R443" s="95">
        <f t="shared" si="15"/>
        <v>348.4808559201141</v>
      </c>
    </row>
    <row r="444" spans="1:18" x14ac:dyDescent="0.35">
      <c r="A444" s="101">
        <v>10</v>
      </c>
      <c r="B444" s="102" t="s">
        <v>58</v>
      </c>
      <c r="C444" s="102" t="s">
        <v>362</v>
      </c>
      <c r="D444" s="102" t="s">
        <v>363</v>
      </c>
      <c r="E444" s="102" t="s">
        <v>364</v>
      </c>
      <c r="F444" s="102" t="s">
        <v>178</v>
      </c>
      <c r="G444" s="102" t="s">
        <v>691</v>
      </c>
      <c r="H444" s="103">
        <v>2431</v>
      </c>
      <c r="I444" s="101">
        <v>2</v>
      </c>
      <c r="J444" s="104">
        <f>SUM('เลย '!F12)</f>
        <v>704826.47</v>
      </c>
      <c r="K444" s="105">
        <f>SUM('เลย '!AI12)</f>
        <v>772265.35</v>
      </c>
      <c r="L444" s="106">
        <f>'เลย '!AJ12</f>
        <v>1332526.3500000001</v>
      </c>
      <c r="M444" s="106">
        <f>'เลย '!AK12</f>
        <v>1344257.03</v>
      </c>
      <c r="N444" s="102"/>
      <c r="O444" s="102"/>
      <c r="P444" s="102"/>
      <c r="Q444" s="94">
        <f t="shared" si="14"/>
        <v>-11730.679999999935</v>
      </c>
      <c r="R444" s="95">
        <f t="shared" si="15"/>
        <v>548.13918140682847</v>
      </c>
    </row>
    <row r="445" spans="1:18" x14ac:dyDescent="0.35">
      <c r="A445" s="101">
        <v>11</v>
      </c>
      <c r="B445" s="102" t="s">
        <v>58</v>
      </c>
      <c r="C445" s="102" t="s">
        <v>362</v>
      </c>
      <c r="D445" s="102" t="s">
        <v>363</v>
      </c>
      <c r="E445" s="102" t="s">
        <v>364</v>
      </c>
      <c r="F445" s="102" t="s">
        <v>178</v>
      </c>
      <c r="G445" s="102" t="s">
        <v>692</v>
      </c>
      <c r="H445" s="103">
        <v>5164</v>
      </c>
      <c r="I445" s="101">
        <v>4</v>
      </c>
      <c r="J445" s="104">
        <f>SUM('เลย '!F13)</f>
        <v>680121.93</v>
      </c>
      <c r="K445" s="105">
        <f>SUM('เลย '!AI13)</f>
        <v>830937.14</v>
      </c>
      <c r="L445" s="106">
        <f>'เลย '!AJ13</f>
        <v>1761918.87</v>
      </c>
      <c r="M445" s="106">
        <f>'เลย '!AK13</f>
        <v>1737434.21</v>
      </c>
      <c r="N445" s="102"/>
      <c r="O445" s="102"/>
      <c r="P445" s="102"/>
      <c r="Q445" s="94">
        <f t="shared" si="14"/>
        <v>24484.660000000149</v>
      </c>
      <c r="R445" s="95">
        <f t="shared" si="15"/>
        <v>341.1926549186677</v>
      </c>
    </row>
    <row r="446" spans="1:18" x14ac:dyDescent="0.35">
      <c r="A446" s="101">
        <v>12</v>
      </c>
      <c r="B446" s="102" t="s">
        <v>58</v>
      </c>
      <c r="C446" s="102" t="s">
        <v>362</v>
      </c>
      <c r="D446" s="102" t="s">
        <v>363</v>
      </c>
      <c r="E446" s="102" t="s">
        <v>364</v>
      </c>
      <c r="F446" s="102" t="s">
        <v>178</v>
      </c>
      <c r="G446" s="102" t="s">
        <v>693</v>
      </c>
      <c r="H446" s="103">
        <v>3157</v>
      </c>
      <c r="I446" s="101">
        <v>3</v>
      </c>
      <c r="J446" s="104">
        <f>SUM('เลย '!F14)</f>
        <v>267744.56</v>
      </c>
      <c r="K446" s="105">
        <f>SUM('เลย '!AI14)</f>
        <v>323940.84999999998</v>
      </c>
      <c r="L446" s="106">
        <f>'เลย '!AJ14</f>
        <v>1496184.71</v>
      </c>
      <c r="M446" s="106">
        <f>'เลย '!AK14</f>
        <v>1506822.22</v>
      </c>
      <c r="N446" s="102"/>
      <c r="O446" s="102"/>
      <c r="P446" s="102"/>
      <c r="Q446" s="94">
        <f t="shared" si="14"/>
        <v>-10637.510000000009</v>
      </c>
      <c r="R446" s="95">
        <f t="shared" si="15"/>
        <v>473.92610389610388</v>
      </c>
    </row>
    <row r="447" spans="1:18" x14ac:dyDescent="0.35">
      <c r="A447" s="101">
        <v>13</v>
      </c>
      <c r="B447" s="102" t="s">
        <v>58</v>
      </c>
      <c r="C447" s="102" t="s">
        <v>362</v>
      </c>
      <c r="D447" s="102" t="s">
        <v>363</v>
      </c>
      <c r="E447" s="102" t="s">
        <v>364</v>
      </c>
      <c r="F447" s="102" t="s">
        <v>178</v>
      </c>
      <c r="G447" s="102" t="s">
        <v>694</v>
      </c>
      <c r="H447" s="103">
        <v>5175</v>
      </c>
      <c r="I447" s="101">
        <v>4</v>
      </c>
      <c r="J447" s="104">
        <f>SUM('เลย '!F15)</f>
        <v>1013301.62</v>
      </c>
      <c r="K447" s="105">
        <f>SUM('เลย '!AI15)</f>
        <v>1243560.7899999998</v>
      </c>
      <c r="L447" s="106">
        <f>'เลย '!AJ15</f>
        <v>1955967.1400000001</v>
      </c>
      <c r="M447" s="106">
        <f>'เลย '!AK15</f>
        <v>2229148.7999999998</v>
      </c>
      <c r="N447" s="102"/>
      <c r="O447" s="102"/>
      <c r="P447" s="102"/>
      <c r="Q447" s="94">
        <f t="shared" si="14"/>
        <v>-273181.65999999968</v>
      </c>
      <c r="R447" s="95">
        <f t="shared" si="15"/>
        <v>377.96466473429956</v>
      </c>
    </row>
    <row r="448" spans="1:18" x14ac:dyDescent="0.35">
      <c r="A448" s="101">
        <v>14</v>
      </c>
      <c r="B448" s="102" t="s">
        <v>58</v>
      </c>
      <c r="C448" s="102" t="s">
        <v>362</v>
      </c>
      <c r="D448" s="102" t="s">
        <v>363</v>
      </c>
      <c r="E448" s="102" t="s">
        <v>364</v>
      </c>
      <c r="F448" s="102" t="s">
        <v>178</v>
      </c>
      <c r="G448" s="102" t="s">
        <v>695</v>
      </c>
      <c r="H448" s="103">
        <v>3202</v>
      </c>
      <c r="I448" s="101">
        <v>3</v>
      </c>
      <c r="J448" s="104">
        <f>SUM('เลย '!F16)</f>
        <v>330849.65999999997</v>
      </c>
      <c r="K448" s="105">
        <f>SUM('เลย '!AI16)</f>
        <v>370416.94999999995</v>
      </c>
      <c r="L448" s="106">
        <f>'เลย '!AJ16</f>
        <v>1384504.73</v>
      </c>
      <c r="M448" s="106">
        <f>'เลย '!AK16</f>
        <v>1399427.32</v>
      </c>
      <c r="N448" s="102"/>
      <c r="O448" s="102"/>
      <c r="P448" s="102"/>
      <c r="Q448" s="94">
        <f t="shared" si="14"/>
        <v>-14922.590000000084</v>
      </c>
      <c r="R448" s="95">
        <f t="shared" si="15"/>
        <v>432.38748594628356</v>
      </c>
    </row>
    <row r="449" spans="1:18" x14ac:dyDescent="0.35">
      <c r="A449" s="101">
        <v>15</v>
      </c>
      <c r="B449" s="102" t="s">
        <v>58</v>
      </c>
      <c r="C449" s="102" t="s">
        <v>362</v>
      </c>
      <c r="D449" s="102" t="s">
        <v>363</v>
      </c>
      <c r="E449" s="102" t="s">
        <v>364</v>
      </c>
      <c r="F449" s="102" t="s">
        <v>178</v>
      </c>
      <c r="G449" s="102" t="s">
        <v>696</v>
      </c>
      <c r="H449" s="103">
        <v>4707</v>
      </c>
      <c r="I449" s="101">
        <v>4</v>
      </c>
      <c r="J449" s="104">
        <f>SUM('เลย '!F17)</f>
        <v>1026029.72</v>
      </c>
      <c r="K449" s="105">
        <f>SUM('เลย '!AI17)</f>
        <v>1227237.2</v>
      </c>
      <c r="L449" s="106">
        <f>'เลย '!AJ17</f>
        <v>1146281.29</v>
      </c>
      <c r="M449" s="106">
        <f>'เลย '!AK17</f>
        <v>1164327.96</v>
      </c>
      <c r="N449" s="102"/>
      <c r="O449" s="102"/>
      <c r="P449" s="102"/>
      <c r="Q449" s="94">
        <f t="shared" si="14"/>
        <v>-18046.669999999925</v>
      </c>
      <c r="R449" s="95">
        <f t="shared" si="15"/>
        <v>243.52693647758659</v>
      </c>
    </row>
    <row r="450" spans="1:18" x14ac:dyDescent="0.35">
      <c r="A450" s="101">
        <v>16</v>
      </c>
      <c r="B450" s="102" t="s">
        <v>58</v>
      </c>
      <c r="C450" s="102" t="s">
        <v>362</v>
      </c>
      <c r="D450" s="102" t="s">
        <v>363</v>
      </c>
      <c r="E450" s="102" t="s">
        <v>364</v>
      </c>
      <c r="F450" s="102" t="s">
        <v>178</v>
      </c>
      <c r="G450" s="102" t="s">
        <v>697</v>
      </c>
      <c r="H450" s="103">
        <v>4252</v>
      </c>
      <c r="I450" s="101">
        <v>3</v>
      </c>
      <c r="J450" s="104">
        <f>SUM('เลย '!F18)</f>
        <v>583721.91</v>
      </c>
      <c r="K450" s="105">
        <f>SUM('เลย '!AI18)</f>
        <v>735206.52</v>
      </c>
      <c r="L450" s="106">
        <f>'เลย '!AJ18</f>
        <v>1770964.53</v>
      </c>
      <c r="M450" s="106">
        <f>'เลย '!AK18</f>
        <v>1839290.4300000002</v>
      </c>
      <c r="N450" s="102"/>
      <c r="O450" s="102"/>
      <c r="P450" s="102"/>
      <c r="Q450" s="94">
        <f t="shared" si="14"/>
        <v>-68325.90000000014</v>
      </c>
      <c r="R450" s="95">
        <f t="shared" si="15"/>
        <v>416.50153574788334</v>
      </c>
    </row>
    <row r="451" spans="1:18" x14ac:dyDescent="0.35">
      <c r="A451" s="101">
        <v>17</v>
      </c>
      <c r="B451" s="102" t="s">
        <v>58</v>
      </c>
      <c r="C451" s="102" t="s">
        <v>362</v>
      </c>
      <c r="D451" s="102" t="s">
        <v>363</v>
      </c>
      <c r="E451" s="102" t="s">
        <v>364</v>
      </c>
      <c r="F451" s="102" t="s">
        <v>178</v>
      </c>
      <c r="G451" s="102" t="s">
        <v>698</v>
      </c>
      <c r="H451" s="103">
        <v>5508</v>
      </c>
      <c r="I451" s="101">
        <v>4</v>
      </c>
      <c r="J451" s="104">
        <f>SUM('เลย '!F19)</f>
        <v>1793331.85</v>
      </c>
      <c r="K451" s="105">
        <f>SUM('เลย '!AI19)</f>
        <v>1912949.4100000001</v>
      </c>
      <c r="L451" s="106">
        <f>'เลย '!AJ19</f>
        <v>1879471.33</v>
      </c>
      <c r="M451" s="106">
        <f>'เลย '!AK19</f>
        <v>2029806.19</v>
      </c>
      <c r="N451" s="102"/>
      <c r="O451" s="102"/>
      <c r="P451" s="102"/>
      <c r="Q451" s="94">
        <f t="shared" si="14"/>
        <v>-150334.85999999987</v>
      </c>
      <c r="R451" s="95">
        <f t="shared" si="15"/>
        <v>341.22573166303562</v>
      </c>
    </row>
    <row r="452" spans="1:18" x14ac:dyDescent="0.35">
      <c r="A452" s="101">
        <v>18</v>
      </c>
      <c r="B452" s="102" t="s">
        <v>58</v>
      </c>
      <c r="C452" s="102" t="s">
        <v>362</v>
      </c>
      <c r="D452" s="102" t="s">
        <v>363</v>
      </c>
      <c r="E452" s="102" t="s">
        <v>364</v>
      </c>
      <c r="F452" s="102" t="s">
        <v>178</v>
      </c>
      <c r="G452" s="102" t="s">
        <v>699</v>
      </c>
      <c r="H452" s="103">
        <v>2190</v>
      </c>
      <c r="I452" s="101">
        <v>2</v>
      </c>
      <c r="J452" s="104">
        <f>SUM('เลย '!F20)</f>
        <v>210989.99</v>
      </c>
      <c r="K452" s="105">
        <f>SUM('เลย '!AI20)</f>
        <v>239394.13</v>
      </c>
      <c r="L452" s="106">
        <f>'เลย '!AJ20</f>
        <v>1290411</v>
      </c>
      <c r="M452" s="106">
        <f>'เลย '!AK20</f>
        <v>1275308.31</v>
      </c>
      <c r="N452" s="102"/>
      <c r="O452" s="102"/>
      <c r="P452" s="102"/>
      <c r="Q452" s="94">
        <f t="shared" si="14"/>
        <v>15102.689999999944</v>
      </c>
      <c r="R452" s="95">
        <f t="shared" si="15"/>
        <v>589.22876712328764</v>
      </c>
    </row>
    <row r="453" spans="1:18" x14ac:dyDescent="0.35">
      <c r="A453" s="101">
        <v>19</v>
      </c>
      <c r="B453" s="102" t="s">
        <v>58</v>
      </c>
      <c r="C453" s="102" t="s">
        <v>362</v>
      </c>
      <c r="D453" s="102" t="s">
        <v>363</v>
      </c>
      <c r="E453" s="102" t="s">
        <v>364</v>
      </c>
      <c r="F453" s="102" t="s">
        <v>178</v>
      </c>
      <c r="G453" s="102" t="s">
        <v>700</v>
      </c>
      <c r="H453" s="103">
        <v>2432</v>
      </c>
      <c r="I453" s="101">
        <v>2</v>
      </c>
      <c r="J453" s="104">
        <f>SUM('เลย '!F21)</f>
        <v>359844.83</v>
      </c>
      <c r="K453" s="105">
        <f>SUM('เลย '!AI21)</f>
        <v>426075.43</v>
      </c>
      <c r="L453" s="106">
        <f>'เลย '!AJ21</f>
        <v>1181928.8</v>
      </c>
      <c r="M453" s="106">
        <f>'เลย '!AK21</f>
        <v>1252937.1400000001</v>
      </c>
      <c r="N453" s="102"/>
      <c r="O453" s="102"/>
      <c r="P453" s="102"/>
      <c r="Q453" s="94">
        <f t="shared" si="14"/>
        <v>-71008.340000000084</v>
      </c>
      <c r="R453" s="95">
        <f t="shared" si="15"/>
        <v>485.99046052631581</v>
      </c>
    </row>
    <row r="454" spans="1:18" x14ac:dyDescent="0.35">
      <c r="A454" s="101">
        <v>20</v>
      </c>
      <c r="B454" s="102" t="s">
        <v>58</v>
      </c>
      <c r="C454" s="102" t="s">
        <v>362</v>
      </c>
      <c r="D454" s="102" t="s">
        <v>363</v>
      </c>
      <c r="E454" s="102" t="s">
        <v>364</v>
      </c>
      <c r="F454" s="102" t="s">
        <v>178</v>
      </c>
      <c r="G454" s="102" t="s">
        <v>701</v>
      </c>
      <c r="H454" s="103">
        <v>2840</v>
      </c>
      <c r="I454" s="101">
        <v>2</v>
      </c>
      <c r="J454" s="104">
        <f>SUM('เลย '!F22)</f>
        <v>259024.47</v>
      </c>
      <c r="K454" s="105">
        <f>SUM('เลย '!AI22)</f>
        <v>221757.33999999997</v>
      </c>
      <c r="L454" s="106">
        <f>'เลย '!AJ22</f>
        <v>1094956.93</v>
      </c>
      <c r="M454" s="106">
        <f>'เลย '!AK22</f>
        <v>1237941.78</v>
      </c>
      <c r="N454" s="102"/>
      <c r="O454" s="102"/>
      <c r="P454" s="102"/>
      <c r="Q454" s="94">
        <f t="shared" si="14"/>
        <v>-142984.85000000009</v>
      </c>
      <c r="R454" s="95">
        <f t="shared" si="15"/>
        <v>385.54821478873237</v>
      </c>
    </row>
    <row r="455" spans="1:18" s="113" customFormat="1" x14ac:dyDescent="0.35">
      <c r="A455" s="107">
        <v>1</v>
      </c>
      <c r="B455" s="108" t="s">
        <v>58</v>
      </c>
      <c r="C455" s="108"/>
      <c r="D455" s="108"/>
      <c r="E455" s="108" t="s">
        <v>75</v>
      </c>
      <c r="F455" s="108"/>
      <c r="G455" s="108" t="s">
        <v>366</v>
      </c>
      <c r="H455" s="114">
        <f>SUM(H435:H454)</f>
        <v>74668</v>
      </c>
      <c r="I455" s="107"/>
      <c r="J455" s="110">
        <f>SUM(J435:J454)</f>
        <v>12134963.459999999</v>
      </c>
      <c r="K455" s="110">
        <f>SUM(K435:K454)</f>
        <v>14389853.319999998</v>
      </c>
      <c r="L455" s="110">
        <f>SUM(L435:L454)</f>
        <v>29162934.960000005</v>
      </c>
      <c r="M455" s="110">
        <f>SUM(M435:M454)</f>
        <v>29595914.510000002</v>
      </c>
      <c r="N455" s="108">
        <v>19</v>
      </c>
      <c r="O455" s="108">
        <v>19</v>
      </c>
      <c r="P455" s="108">
        <f>N455-O455</f>
        <v>0</v>
      </c>
      <c r="Q455" s="111">
        <f t="shared" ref="Q455:Q518" si="17">L455-M455</f>
        <v>-432979.54999999702</v>
      </c>
      <c r="R455" s="112">
        <f>L455/H455</f>
        <v>390.56804735629726</v>
      </c>
    </row>
    <row r="456" spans="1:18" x14ac:dyDescent="0.35">
      <c r="A456" s="101">
        <v>1</v>
      </c>
      <c r="B456" s="102" t="s">
        <v>58</v>
      </c>
      <c r="C456" s="102" t="s">
        <v>367</v>
      </c>
      <c r="D456" s="102" t="s">
        <v>79</v>
      </c>
      <c r="E456" s="102" t="s">
        <v>368</v>
      </c>
      <c r="F456" s="102" t="s">
        <v>208</v>
      </c>
      <c r="G456" s="102" t="s">
        <v>369</v>
      </c>
      <c r="H456" s="103"/>
      <c r="I456" s="101"/>
      <c r="J456" s="104"/>
      <c r="K456" s="105"/>
      <c r="L456" s="106"/>
      <c r="M456" s="106"/>
      <c r="N456" s="102"/>
      <c r="O456" s="102"/>
      <c r="P456" s="102"/>
    </row>
    <row r="457" spans="1:18" x14ac:dyDescent="0.35">
      <c r="A457" s="101">
        <v>2</v>
      </c>
      <c r="B457" s="102" t="s">
        <v>58</v>
      </c>
      <c r="C457" s="102" t="s">
        <v>367</v>
      </c>
      <c r="D457" s="102" t="s">
        <v>79</v>
      </c>
      <c r="E457" s="102" t="s">
        <v>368</v>
      </c>
      <c r="F457" s="102" t="s">
        <v>178</v>
      </c>
      <c r="G457" s="102" t="s">
        <v>702</v>
      </c>
      <c r="H457" s="103">
        <v>1745</v>
      </c>
      <c r="I457" s="101">
        <v>2</v>
      </c>
      <c r="J457" s="104">
        <f>'เลย '!F23</f>
        <v>270537.98</v>
      </c>
      <c r="K457" s="105">
        <f>SUM('เลย '!AI23)</f>
        <v>265750.49</v>
      </c>
      <c r="L457" s="106">
        <f>'เลย '!AJ23</f>
        <v>926231.52</v>
      </c>
      <c r="M457" s="106">
        <f>'เลย '!AK23</f>
        <v>837176.28</v>
      </c>
      <c r="N457" s="102"/>
      <c r="O457" s="102"/>
      <c r="P457" s="102"/>
      <c r="Q457" s="94">
        <f t="shared" si="17"/>
        <v>89055.239999999991</v>
      </c>
      <c r="R457" s="95">
        <f t="shared" ref="R457:R518" si="18">L457/H457</f>
        <v>530.79170200573071</v>
      </c>
    </row>
    <row r="458" spans="1:18" x14ac:dyDescent="0.35">
      <c r="A458" s="101">
        <v>3</v>
      </c>
      <c r="B458" s="102" t="s">
        <v>58</v>
      </c>
      <c r="C458" s="102" t="s">
        <v>367</v>
      </c>
      <c r="D458" s="102" t="s">
        <v>79</v>
      </c>
      <c r="E458" s="102" t="s">
        <v>368</v>
      </c>
      <c r="F458" s="102" t="s">
        <v>178</v>
      </c>
      <c r="G458" s="102" t="s">
        <v>703</v>
      </c>
      <c r="H458" s="103">
        <v>4989</v>
      </c>
      <c r="I458" s="101">
        <v>4</v>
      </c>
      <c r="J458" s="104">
        <f>'เลย '!F24</f>
        <v>772640.79</v>
      </c>
      <c r="K458" s="105">
        <f>SUM('เลย '!AI24)</f>
        <v>627670.75</v>
      </c>
      <c r="L458" s="106">
        <f>'เลย '!AJ24</f>
        <v>1854231.1</v>
      </c>
      <c r="M458" s="106">
        <f>'เลย '!AK24</f>
        <v>1622295.4500000002</v>
      </c>
      <c r="N458" s="102"/>
      <c r="O458" s="102"/>
      <c r="P458" s="102"/>
      <c r="Q458" s="94">
        <f t="shared" si="17"/>
        <v>231935.64999999991</v>
      </c>
      <c r="R458" s="95">
        <f t="shared" si="18"/>
        <v>371.6638805371818</v>
      </c>
    </row>
    <row r="459" spans="1:18" x14ac:dyDescent="0.35">
      <c r="A459" s="101">
        <v>4</v>
      </c>
      <c r="B459" s="102" t="s">
        <v>58</v>
      </c>
      <c r="C459" s="102" t="s">
        <v>367</v>
      </c>
      <c r="D459" s="102" t="s">
        <v>79</v>
      </c>
      <c r="E459" s="102" t="s">
        <v>368</v>
      </c>
      <c r="F459" s="102" t="s">
        <v>178</v>
      </c>
      <c r="G459" s="102" t="s">
        <v>704</v>
      </c>
      <c r="H459" s="103">
        <v>1240</v>
      </c>
      <c r="I459" s="101">
        <v>1</v>
      </c>
      <c r="J459" s="104">
        <f>'เลย '!F25</f>
        <v>444905.17</v>
      </c>
      <c r="K459" s="105">
        <f>SUM('เลย '!AI25)</f>
        <v>436345.72000000003</v>
      </c>
      <c r="L459" s="106">
        <f>'เลย '!AJ25</f>
        <v>1654922.33</v>
      </c>
      <c r="M459" s="106">
        <f>'เลย '!AK25</f>
        <v>1507201.27</v>
      </c>
      <c r="N459" s="102"/>
      <c r="O459" s="102"/>
      <c r="P459" s="102"/>
      <c r="Q459" s="94">
        <f t="shared" si="17"/>
        <v>147721.06000000006</v>
      </c>
      <c r="R459" s="95">
        <f t="shared" si="18"/>
        <v>1334.6147822580647</v>
      </c>
    </row>
    <row r="460" spans="1:18" x14ac:dyDescent="0.35">
      <c r="A460" s="101">
        <v>5</v>
      </c>
      <c r="B460" s="102" t="s">
        <v>58</v>
      </c>
      <c r="C460" s="102" t="s">
        <v>367</v>
      </c>
      <c r="D460" s="102" t="s">
        <v>79</v>
      </c>
      <c r="E460" s="102" t="s">
        <v>368</v>
      </c>
      <c r="F460" s="102" t="s">
        <v>178</v>
      </c>
      <c r="G460" s="102" t="s">
        <v>705</v>
      </c>
      <c r="H460" s="103">
        <v>3087</v>
      </c>
      <c r="I460" s="101">
        <v>3</v>
      </c>
      <c r="J460" s="104">
        <f>'เลย '!F26</f>
        <v>839761.65</v>
      </c>
      <c r="K460" s="105">
        <f>SUM('เลย '!AI26)</f>
        <v>540533.58000000007</v>
      </c>
      <c r="L460" s="106">
        <f>'เลย '!AJ26</f>
        <v>1018957.56</v>
      </c>
      <c r="M460" s="106">
        <f>'เลย '!AK26</f>
        <v>792356.65</v>
      </c>
      <c r="N460" s="102"/>
      <c r="O460" s="102"/>
      <c r="P460" s="102"/>
      <c r="Q460" s="94">
        <f t="shared" si="17"/>
        <v>226600.91000000003</v>
      </c>
      <c r="R460" s="95">
        <f t="shared" si="18"/>
        <v>330.08019436345967</v>
      </c>
    </row>
    <row r="461" spans="1:18" x14ac:dyDescent="0.35">
      <c r="A461" s="101">
        <v>6</v>
      </c>
      <c r="B461" s="102" t="s">
        <v>58</v>
      </c>
      <c r="C461" s="102" t="s">
        <v>367</v>
      </c>
      <c r="D461" s="102" t="s">
        <v>79</v>
      </c>
      <c r="E461" s="102" t="s">
        <v>368</v>
      </c>
      <c r="F461" s="102" t="s">
        <v>178</v>
      </c>
      <c r="G461" s="102" t="s">
        <v>706</v>
      </c>
      <c r="H461" s="103">
        <v>2421</v>
      </c>
      <c r="I461" s="101">
        <v>2</v>
      </c>
      <c r="J461" s="104">
        <f>'เลย '!F27</f>
        <v>800434.29</v>
      </c>
      <c r="K461" s="105">
        <f>SUM('เลย '!AI27)</f>
        <v>760051.74000000011</v>
      </c>
      <c r="L461" s="106">
        <f>'เลย '!AJ27</f>
        <v>1756235.3199999998</v>
      </c>
      <c r="M461" s="106">
        <f>'เลย '!AK27</f>
        <v>1318954.6199999999</v>
      </c>
      <c r="N461" s="102"/>
      <c r="O461" s="102"/>
      <c r="P461" s="102"/>
      <c r="Q461" s="94">
        <f t="shared" si="17"/>
        <v>437280.69999999995</v>
      </c>
      <c r="R461" s="95">
        <f t="shared" si="18"/>
        <v>725.41731515902518</v>
      </c>
    </row>
    <row r="462" spans="1:18" s="113" customFormat="1" x14ac:dyDescent="0.35">
      <c r="A462" s="107">
        <v>2</v>
      </c>
      <c r="B462" s="108" t="s">
        <v>58</v>
      </c>
      <c r="C462" s="108"/>
      <c r="D462" s="108"/>
      <c r="E462" s="108" t="s">
        <v>75</v>
      </c>
      <c r="F462" s="108"/>
      <c r="G462" s="108" t="s">
        <v>370</v>
      </c>
      <c r="H462" s="114">
        <f>SUM(H456:H461)</f>
        <v>13482</v>
      </c>
      <c r="I462" s="107"/>
      <c r="J462" s="110">
        <f>SUM(J456:J461)</f>
        <v>3128279.88</v>
      </c>
      <c r="K462" s="110">
        <f>SUM(K456:K461)</f>
        <v>2630352.2800000003</v>
      </c>
      <c r="L462" s="110">
        <f>SUM(L456:L461)</f>
        <v>7210577.8300000001</v>
      </c>
      <c r="M462" s="110">
        <f>SUM(M456:M461)</f>
        <v>6077984.2700000005</v>
      </c>
      <c r="N462" s="108">
        <v>5</v>
      </c>
      <c r="O462" s="108">
        <v>5</v>
      </c>
      <c r="P462" s="108">
        <f>N462-O462</f>
        <v>0</v>
      </c>
      <c r="Q462" s="111">
        <f t="shared" si="17"/>
        <v>1132593.5599999996</v>
      </c>
      <c r="R462" s="112">
        <f>L462/H462</f>
        <v>534.82998294021661</v>
      </c>
    </row>
    <row r="463" spans="1:18" x14ac:dyDescent="0.35">
      <c r="A463" s="101">
        <v>1</v>
      </c>
      <c r="B463" s="102" t="s">
        <v>58</v>
      </c>
      <c r="C463" s="102" t="s">
        <v>371</v>
      </c>
      <c r="D463" s="102" t="s">
        <v>86</v>
      </c>
      <c r="E463" s="102" t="s">
        <v>372</v>
      </c>
      <c r="F463" s="102" t="s">
        <v>208</v>
      </c>
      <c r="G463" s="102" t="s">
        <v>373</v>
      </c>
      <c r="H463" s="103"/>
      <c r="I463" s="101"/>
      <c r="J463" s="104"/>
      <c r="K463" s="105"/>
      <c r="L463" s="106"/>
      <c r="M463" s="106"/>
      <c r="N463" s="102"/>
      <c r="O463" s="102"/>
      <c r="P463" s="102"/>
    </row>
    <row r="464" spans="1:18" x14ac:dyDescent="0.35">
      <c r="A464" s="101">
        <v>2</v>
      </c>
      <c r="B464" s="102" t="s">
        <v>58</v>
      </c>
      <c r="C464" s="102" t="s">
        <v>371</v>
      </c>
      <c r="D464" s="102" t="s">
        <v>86</v>
      </c>
      <c r="E464" s="102" t="s">
        <v>372</v>
      </c>
      <c r="F464" s="102" t="s">
        <v>178</v>
      </c>
      <c r="G464" s="102" t="s">
        <v>707</v>
      </c>
      <c r="H464" s="103">
        <v>4591</v>
      </c>
      <c r="I464" s="101">
        <v>4</v>
      </c>
      <c r="J464" s="104">
        <f>'เลย '!F28</f>
        <v>856656.72</v>
      </c>
      <c r="K464" s="105">
        <f>SUM('เลย '!AI28)</f>
        <v>861252.95</v>
      </c>
      <c r="L464" s="106">
        <f>'เลย '!AJ28</f>
        <v>3119662.2199999997</v>
      </c>
      <c r="M464" s="106">
        <f>'เลย '!AK28</f>
        <v>2691915.53</v>
      </c>
      <c r="N464" s="102"/>
      <c r="O464" s="102"/>
      <c r="P464" s="102"/>
      <c r="Q464" s="94">
        <f t="shared" si="17"/>
        <v>427746.68999999994</v>
      </c>
      <c r="R464" s="95">
        <f t="shared" si="18"/>
        <v>679.5169287736876</v>
      </c>
    </row>
    <row r="465" spans="1:18" x14ac:dyDescent="0.35">
      <c r="A465" s="101">
        <v>3</v>
      </c>
      <c r="B465" s="102" t="s">
        <v>58</v>
      </c>
      <c r="C465" s="102" t="s">
        <v>371</v>
      </c>
      <c r="D465" s="102" t="s">
        <v>86</v>
      </c>
      <c r="E465" s="102" t="s">
        <v>372</v>
      </c>
      <c r="F465" s="102" t="s">
        <v>178</v>
      </c>
      <c r="G465" s="102" t="s">
        <v>708</v>
      </c>
      <c r="H465" s="103">
        <v>2795</v>
      </c>
      <c r="I465" s="101">
        <v>2</v>
      </c>
      <c r="J465" s="104">
        <f>'เลย '!F29</f>
        <v>609120.06999999995</v>
      </c>
      <c r="K465" s="105">
        <f>SUM('เลย '!AI29)</f>
        <v>671549.46</v>
      </c>
      <c r="L465" s="106">
        <f>'เลย '!AJ29</f>
        <v>1352390.44</v>
      </c>
      <c r="M465" s="106">
        <f>'เลย '!AK29</f>
        <v>1095397.01</v>
      </c>
      <c r="N465" s="102"/>
      <c r="O465" s="102"/>
      <c r="P465" s="102"/>
      <c r="Q465" s="94">
        <f t="shared" si="17"/>
        <v>256993.42999999993</v>
      </c>
      <c r="R465" s="95">
        <f t="shared" si="18"/>
        <v>483.8606225402504</v>
      </c>
    </row>
    <row r="466" spans="1:18" x14ac:dyDescent="0.35">
      <c r="A466" s="101">
        <v>4</v>
      </c>
      <c r="B466" s="102" t="s">
        <v>58</v>
      </c>
      <c r="C466" s="102" t="s">
        <v>371</v>
      </c>
      <c r="D466" s="102" t="s">
        <v>86</v>
      </c>
      <c r="E466" s="102" t="s">
        <v>372</v>
      </c>
      <c r="F466" s="102" t="s">
        <v>178</v>
      </c>
      <c r="G466" s="102" t="s">
        <v>709</v>
      </c>
      <c r="H466" s="103">
        <v>3578</v>
      </c>
      <c r="I466" s="101">
        <v>3</v>
      </c>
      <c r="J466" s="104">
        <f>'เลย '!F30</f>
        <v>909483.33</v>
      </c>
      <c r="K466" s="105">
        <f>SUM('เลย '!AI30)</f>
        <v>965312.45</v>
      </c>
      <c r="L466" s="106">
        <f>'เลย '!AJ30</f>
        <v>1223939.29</v>
      </c>
      <c r="M466" s="106">
        <f>'เลย '!AK30</f>
        <v>866856</v>
      </c>
      <c r="N466" s="102"/>
      <c r="O466" s="102"/>
      <c r="P466" s="102"/>
      <c r="Q466" s="94">
        <f t="shared" si="17"/>
        <v>357083.29000000004</v>
      </c>
      <c r="R466" s="95">
        <f t="shared" si="18"/>
        <v>342.07358580212411</v>
      </c>
    </row>
    <row r="467" spans="1:18" x14ac:dyDescent="0.35">
      <c r="A467" s="101">
        <v>5</v>
      </c>
      <c r="B467" s="102" t="s">
        <v>58</v>
      </c>
      <c r="C467" s="102" t="s">
        <v>371</v>
      </c>
      <c r="D467" s="102" t="s">
        <v>86</v>
      </c>
      <c r="E467" s="102" t="s">
        <v>372</v>
      </c>
      <c r="F467" s="102" t="s">
        <v>178</v>
      </c>
      <c r="G467" s="102" t="s">
        <v>710</v>
      </c>
      <c r="H467" s="103">
        <v>5176</v>
      </c>
      <c r="I467" s="101">
        <v>4</v>
      </c>
      <c r="J467" s="104">
        <f>'เลย '!F31</f>
        <v>761365.31</v>
      </c>
      <c r="K467" s="105">
        <f>SUM('เลย '!AI31)</f>
        <v>798656.28</v>
      </c>
      <c r="L467" s="106">
        <f>'เลย '!AJ31</f>
        <v>2336289.27</v>
      </c>
      <c r="M467" s="106">
        <f>'เลย '!AK31</f>
        <v>1873715</v>
      </c>
      <c r="N467" s="102"/>
      <c r="O467" s="102"/>
      <c r="P467" s="102"/>
      <c r="Q467" s="94">
        <f t="shared" si="17"/>
        <v>462574.27</v>
      </c>
      <c r="R467" s="95">
        <f t="shared" si="18"/>
        <v>451.36964258114375</v>
      </c>
    </row>
    <row r="468" spans="1:18" x14ac:dyDescent="0.35">
      <c r="A468" s="101">
        <v>6</v>
      </c>
      <c r="B468" s="102" t="s">
        <v>58</v>
      </c>
      <c r="C468" s="102" t="s">
        <v>371</v>
      </c>
      <c r="D468" s="102" t="s">
        <v>86</v>
      </c>
      <c r="E468" s="102" t="s">
        <v>372</v>
      </c>
      <c r="F468" s="102" t="s">
        <v>178</v>
      </c>
      <c r="G468" s="102" t="s">
        <v>711</v>
      </c>
      <c r="H468" s="103">
        <v>2328</v>
      </c>
      <c r="I468" s="101">
        <v>2</v>
      </c>
      <c r="J468" s="104">
        <f>'เลย '!F32</f>
        <v>639940.14</v>
      </c>
      <c r="K468" s="105">
        <f>SUM('เลย '!AI32)</f>
        <v>520625.24000000005</v>
      </c>
      <c r="L468" s="106">
        <f>'เลย '!AJ32</f>
        <v>1481828.67</v>
      </c>
      <c r="M468" s="106">
        <f>'เลย '!AK32</f>
        <v>1248080.83</v>
      </c>
      <c r="N468" s="102"/>
      <c r="O468" s="102"/>
      <c r="P468" s="102"/>
      <c r="Q468" s="94">
        <f t="shared" si="17"/>
        <v>233747.83999999985</v>
      </c>
      <c r="R468" s="95">
        <f t="shared" si="18"/>
        <v>636.52434278350518</v>
      </c>
    </row>
    <row r="469" spans="1:18" x14ac:dyDescent="0.35">
      <c r="A469" s="101">
        <v>7</v>
      </c>
      <c r="B469" s="102" t="s">
        <v>58</v>
      </c>
      <c r="C469" s="102" t="s">
        <v>371</v>
      </c>
      <c r="D469" s="102" t="s">
        <v>86</v>
      </c>
      <c r="E469" s="102" t="s">
        <v>372</v>
      </c>
      <c r="F469" s="102" t="s">
        <v>178</v>
      </c>
      <c r="G469" s="102" t="s">
        <v>712</v>
      </c>
      <c r="H469" s="103">
        <v>1655</v>
      </c>
      <c r="I469" s="101">
        <v>2</v>
      </c>
      <c r="J469" s="104">
        <f>'เลย '!F33</f>
        <v>849761</v>
      </c>
      <c r="K469" s="105">
        <f>SUM('เลย '!AI33)</f>
        <v>914044.94</v>
      </c>
      <c r="L469" s="106">
        <f>'เลย '!AJ33</f>
        <v>1275012.4099999999</v>
      </c>
      <c r="M469" s="106">
        <f>'เลย '!AK33</f>
        <v>972841.16</v>
      </c>
      <c r="N469" s="102"/>
      <c r="O469" s="102"/>
      <c r="P469" s="102"/>
      <c r="Q469" s="94">
        <f t="shared" si="17"/>
        <v>302171.24999999988</v>
      </c>
      <c r="R469" s="95">
        <f t="shared" si="18"/>
        <v>770.40024773413893</v>
      </c>
    </row>
    <row r="470" spans="1:18" x14ac:dyDescent="0.35">
      <c r="A470" s="101">
        <v>8</v>
      </c>
      <c r="B470" s="102" t="s">
        <v>58</v>
      </c>
      <c r="C470" s="102" t="s">
        <v>371</v>
      </c>
      <c r="D470" s="102" t="s">
        <v>86</v>
      </c>
      <c r="E470" s="102" t="s">
        <v>372</v>
      </c>
      <c r="F470" s="102" t="s">
        <v>178</v>
      </c>
      <c r="G470" s="102" t="s">
        <v>713</v>
      </c>
      <c r="H470" s="103">
        <v>2535</v>
      </c>
      <c r="I470" s="101">
        <v>2</v>
      </c>
      <c r="J470" s="104">
        <f>'เลย '!F34</f>
        <v>419600.89</v>
      </c>
      <c r="K470" s="105">
        <f>SUM('เลย '!AI34)</f>
        <v>440626.06</v>
      </c>
      <c r="L470" s="106">
        <f>'เลย '!AJ34</f>
        <v>2050410.2399999998</v>
      </c>
      <c r="M470" s="106">
        <f>'เลย '!AK34</f>
        <v>1775009.93</v>
      </c>
      <c r="N470" s="102"/>
      <c r="O470" s="102"/>
      <c r="P470" s="102"/>
      <c r="Q470" s="94">
        <f t="shared" si="17"/>
        <v>275400.30999999982</v>
      </c>
      <c r="R470" s="95">
        <f t="shared" si="18"/>
        <v>808.84033136094661</v>
      </c>
    </row>
    <row r="471" spans="1:18" x14ac:dyDescent="0.35">
      <c r="A471" s="101">
        <v>9</v>
      </c>
      <c r="B471" s="102" t="s">
        <v>58</v>
      </c>
      <c r="C471" s="102" t="s">
        <v>371</v>
      </c>
      <c r="D471" s="102" t="s">
        <v>86</v>
      </c>
      <c r="E471" s="102" t="s">
        <v>372</v>
      </c>
      <c r="F471" s="102" t="s">
        <v>178</v>
      </c>
      <c r="G471" s="102" t="s">
        <v>714</v>
      </c>
      <c r="H471" s="103">
        <v>2411</v>
      </c>
      <c r="I471" s="101">
        <v>2</v>
      </c>
      <c r="J471" s="104">
        <f>'เลย '!F35</f>
        <v>684365.17</v>
      </c>
      <c r="K471" s="105">
        <f>SUM('เลย '!AI35)</f>
        <v>461926.62000000005</v>
      </c>
      <c r="L471" s="106">
        <f>'เลย '!AJ35</f>
        <v>934303.06</v>
      </c>
      <c r="M471" s="106">
        <f>'เลย '!AK35</f>
        <v>709498.35</v>
      </c>
      <c r="N471" s="102"/>
      <c r="O471" s="102"/>
      <c r="P471" s="102"/>
      <c r="Q471" s="94">
        <f t="shared" si="17"/>
        <v>224804.71000000008</v>
      </c>
      <c r="R471" s="95">
        <f t="shared" si="18"/>
        <v>387.51682289506431</v>
      </c>
    </row>
    <row r="472" spans="1:18" x14ac:dyDescent="0.35">
      <c r="A472" s="101">
        <v>10</v>
      </c>
      <c r="B472" s="102" t="s">
        <v>58</v>
      </c>
      <c r="C472" s="102" t="s">
        <v>371</v>
      </c>
      <c r="D472" s="102" t="s">
        <v>86</v>
      </c>
      <c r="E472" s="102" t="s">
        <v>372</v>
      </c>
      <c r="F472" s="102" t="s">
        <v>178</v>
      </c>
      <c r="G472" s="102" t="s">
        <v>715</v>
      </c>
      <c r="H472" s="103">
        <v>1725</v>
      </c>
      <c r="I472" s="101">
        <v>2</v>
      </c>
      <c r="J472" s="104">
        <f>'เลย '!F36</f>
        <v>501625.21</v>
      </c>
      <c r="K472" s="105">
        <f>SUM('เลย '!AI36)</f>
        <v>534714.05000000005</v>
      </c>
      <c r="L472" s="106">
        <f>'เลย '!AJ36</f>
        <v>1296807.74</v>
      </c>
      <c r="M472" s="106">
        <f>'เลย '!AK36</f>
        <v>960702.17</v>
      </c>
      <c r="N472" s="102"/>
      <c r="O472" s="102"/>
      <c r="P472" s="102"/>
      <c r="Q472" s="94">
        <f t="shared" si="17"/>
        <v>336105.56999999995</v>
      </c>
      <c r="R472" s="95">
        <f t="shared" si="18"/>
        <v>751.77260289855076</v>
      </c>
    </row>
    <row r="473" spans="1:18" x14ac:dyDescent="0.35">
      <c r="A473" s="101">
        <v>11</v>
      </c>
      <c r="B473" s="102" t="s">
        <v>58</v>
      </c>
      <c r="C473" s="102" t="s">
        <v>371</v>
      </c>
      <c r="D473" s="102" t="s">
        <v>86</v>
      </c>
      <c r="E473" s="102" t="s">
        <v>372</v>
      </c>
      <c r="F473" s="102" t="s">
        <v>178</v>
      </c>
      <c r="G473" s="102" t="s">
        <v>716</v>
      </c>
      <c r="H473" s="103">
        <v>2404</v>
      </c>
      <c r="I473" s="101">
        <v>2</v>
      </c>
      <c r="J473" s="104">
        <f>'เลย '!F37</f>
        <v>521876.17</v>
      </c>
      <c r="K473" s="105">
        <f>SUM('เลย '!AI37)</f>
        <v>688188.72</v>
      </c>
      <c r="L473" s="106">
        <f>'เลย '!AJ37</f>
        <v>1662567.2799999998</v>
      </c>
      <c r="M473" s="106">
        <f>'เลย '!AK37</f>
        <v>1298454.47</v>
      </c>
      <c r="N473" s="102"/>
      <c r="O473" s="102"/>
      <c r="P473" s="102"/>
      <c r="Q473" s="94">
        <f t="shared" si="17"/>
        <v>364112.80999999982</v>
      </c>
      <c r="R473" s="95">
        <f t="shared" si="18"/>
        <v>691.58372712146411</v>
      </c>
    </row>
    <row r="474" spans="1:18" x14ac:dyDescent="0.35">
      <c r="A474" s="101">
        <v>12</v>
      </c>
      <c r="B474" s="102" t="s">
        <v>58</v>
      </c>
      <c r="C474" s="102" t="s">
        <v>371</v>
      </c>
      <c r="D474" s="102" t="s">
        <v>86</v>
      </c>
      <c r="E474" s="102" t="s">
        <v>372</v>
      </c>
      <c r="F474" s="102" t="s">
        <v>178</v>
      </c>
      <c r="G474" s="102" t="s">
        <v>717</v>
      </c>
      <c r="H474" s="103">
        <v>2019</v>
      </c>
      <c r="I474" s="101">
        <v>2</v>
      </c>
      <c r="J474" s="104">
        <f>'เลย '!F38</f>
        <v>374095.3</v>
      </c>
      <c r="K474" s="105">
        <f>SUM('เลย '!AI38)</f>
        <v>388930.92999999993</v>
      </c>
      <c r="L474" s="106">
        <f>'เลย '!AJ38</f>
        <v>1450494.66</v>
      </c>
      <c r="M474" s="106">
        <f>'เลย '!AK38</f>
        <v>1368608.37</v>
      </c>
      <c r="N474" s="102"/>
      <c r="O474" s="102"/>
      <c r="P474" s="102"/>
      <c r="Q474" s="94">
        <f t="shared" si="17"/>
        <v>81886.289999999804</v>
      </c>
      <c r="R474" s="95">
        <f t="shared" si="18"/>
        <v>718.4223179791976</v>
      </c>
    </row>
    <row r="475" spans="1:18" x14ac:dyDescent="0.35">
      <c r="A475" s="101">
        <v>13</v>
      </c>
      <c r="B475" s="102" t="s">
        <v>58</v>
      </c>
      <c r="C475" s="102" t="s">
        <v>371</v>
      </c>
      <c r="D475" s="102" t="s">
        <v>86</v>
      </c>
      <c r="E475" s="102" t="s">
        <v>372</v>
      </c>
      <c r="F475" s="102" t="s">
        <v>178</v>
      </c>
      <c r="G475" s="102" t="s">
        <v>718</v>
      </c>
      <c r="H475" s="103">
        <v>2954</v>
      </c>
      <c r="I475" s="101">
        <v>2</v>
      </c>
      <c r="J475" s="104">
        <f>'เลย '!F39</f>
        <v>1013172.87</v>
      </c>
      <c r="K475" s="105">
        <f>SUM('เลย '!AI39)</f>
        <v>988393.53999999992</v>
      </c>
      <c r="L475" s="106">
        <f>'เลย '!AJ39</f>
        <v>1407482.17</v>
      </c>
      <c r="M475" s="106">
        <f>'เลย '!AK39</f>
        <v>1121834.1599999999</v>
      </c>
      <c r="N475" s="102"/>
      <c r="O475" s="102"/>
      <c r="P475" s="102"/>
      <c r="Q475" s="94">
        <f t="shared" si="17"/>
        <v>285648.01</v>
      </c>
      <c r="R475" s="95">
        <f t="shared" si="18"/>
        <v>476.46654366960053</v>
      </c>
    </row>
    <row r="476" spans="1:18" x14ac:dyDescent="0.35">
      <c r="A476" s="101">
        <v>14</v>
      </c>
      <c r="B476" s="102" t="s">
        <v>58</v>
      </c>
      <c r="C476" s="102" t="s">
        <v>371</v>
      </c>
      <c r="D476" s="102" t="s">
        <v>86</v>
      </c>
      <c r="E476" s="102" t="s">
        <v>372</v>
      </c>
      <c r="F476" s="102" t="s">
        <v>178</v>
      </c>
      <c r="G476" s="102" t="s">
        <v>719</v>
      </c>
      <c r="H476" s="103">
        <v>2098</v>
      </c>
      <c r="I476" s="101">
        <v>2</v>
      </c>
      <c r="J476" s="104">
        <f>'เลย '!F40</f>
        <v>655238.11</v>
      </c>
      <c r="K476" s="105">
        <f>SUM('เลย '!AI40)</f>
        <v>449764</v>
      </c>
      <c r="L476" s="106">
        <f>'เลย '!AJ40</f>
        <v>1638113.0999999999</v>
      </c>
      <c r="M476" s="106">
        <f>'เลย '!AK40</f>
        <v>1532530.91</v>
      </c>
      <c r="N476" s="102"/>
      <c r="O476" s="102"/>
      <c r="P476" s="102"/>
      <c r="Q476" s="94">
        <f t="shared" si="17"/>
        <v>105582.18999999994</v>
      </c>
      <c r="R476" s="95">
        <f t="shared" si="18"/>
        <v>780.7974737845567</v>
      </c>
    </row>
    <row r="477" spans="1:18" x14ac:dyDescent="0.35">
      <c r="A477" s="101">
        <v>15</v>
      </c>
      <c r="B477" s="102" t="s">
        <v>58</v>
      </c>
      <c r="C477" s="102" t="s">
        <v>371</v>
      </c>
      <c r="D477" s="102" t="s">
        <v>86</v>
      </c>
      <c r="E477" s="102" t="s">
        <v>372</v>
      </c>
      <c r="F477" s="102" t="s">
        <v>178</v>
      </c>
      <c r="G477" s="102" t="s">
        <v>720</v>
      </c>
      <c r="H477" s="103">
        <v>2078</v>
      </c>
      <c r="I477" s="101">
        <v>2</v>
      </c>
      <c r="J477" s="104">
        <f>'เลย '!F41</f>
        <v>591896.81000000006</v>
      </c>
      <c r="K477" s="105">
        <f>SUM('เลย '!AI41)</f>
        <v>558137.56000000006</v>
      </c>
      <c r="L477" s="106">
        <f>'เลย '!AJ41</f>
        <v>1430882.13</v>
      </c>
      <c r="M477" s="106">
        <f>'เลย '!AK41</f>
        <v>1215755.1099999999</v>
      </c>
      <c r="N477" s="102"/>
      <c r="O477" s="102"/>
      <c r="P477" s="102"/>
      <c r="Q477" s="94">
        <f t="shared" si="17"/>
        <v>215127.02000000002</v>
      </c>
      <c r="R477" s="95">
        <f t="shared" si="18"/>
        <v>688.5862030798844</v>
      </c>
    </row>
    <row r="478" spans="1:18" s="113" customFormat="1" x14ac:dyDescent="0.35">
      <c r="A478" s="107">
        <v>3</v>
      </c>
      <c r="B478" s="108" t="s">
        <v>58</v>
      </c>
      <c r="C478" s="108"/>
      <c r="D478" s="108"/>
      <c r="E478" s="108" t="s">
        <v>75</v>
      </c>
      <c r="F478" s="108"/>
      <c r="G478" s="108" t="s">
        <v>374</v>
      </c>
      <c r="H478" s="114">
        <f>SUM(H463:H477)</f>
        <v>38347</v>
      </c>
      <c r="I478" s="107"/>
      <c r="J478" s="110">
        <f>SUM(J463:J477)</f>
        <v>9388197.0999999996</v>
      </c>
      <c r="K478" s="110">
        <f>SUM(K463:K477)</f>
        <v>9242122.7999999989</v>
      </c>
      <c r="L478" s="110">
        <f>SUM(L463:L477)</f>
        <v>22660182.680000003</v>
      </c>
      <c r="M478" s="110">
        <f>SUM(M463:M477)</f>
        <v>18731199</v>
      </c>
      <c r="N478" s="108">
        <v>14</v>
      </c>
      <c r="O478" s="108">
        <v>14</v>
      </c>
      <c r="P478" s="108">
        <f>N478-O478</f>
        <v>0</v>
      </c>
      <c r="Q478" s="111">
        <f t="shared" si="17"/>
        <v>3928983.6800000034</v>
      </c>
      <c r="R478" s="112">
        <f>L478/H478</f>
        <v>590.92452290922381</v>
      </c>
    </row>
    <row r="479" spans="1:18" x14ac:dyDescent="0.35">
      <c r="A479" s="101">
        <v>1</v>
      </c>
      <c r="B479" s="102" t="s">
        <v>58</v>
      </c>
      <c r="C479" s="102" t="s">
        <v>375</v>
      </c>
      <c r="D479" s="102" t="s">
        <v>93</v>
      </c>
      <c r="E479" s="102" t="s">
        <v>376</v>
      </c>
      <c r="F479" s="102" t="s">
        <v>208</v>
      </c>
      <c r="G479" s="102" t="s">
        <v>377</v>
      </c>
      <c r="H479" s="103"/>
      <c r="I479" s="101"/>
      <c r="J479" s="104"/>
      <c r="K479" s="105"/>
      <c r="L479" s="106"/>
      <c r="M479" s="106"/>
      <c r="N479" s="102"/>
      <c r="O479" s="102"/>
      <c r="P479" s="102"/>
    </row>
    <row r="480" spans="1:18" x14ac:dyDescent="0.35">
      <c r="A480" s="101">
        <v>2</v>
      </c>
      <c r="B480" s="102" t="s">
        <v>58</v>
      </c>
      <c r="C480" s="102" t="s">
        <v>375</v>
      </c>
      <c r="D480" s="102" t="s">
        <v>93</v>
      </c>
      <c r="E480" s="102" t="s">
        <v>376</v>
      </c>
      <c r="F480" s="102" t="s">
        <v>178</v>
      </c>
      <c r="G480" s="102" t="s">
        <v>721</v>
      </c>
      <c r="H480" s="103">
        <v>3715</v>
      </c>
      <c r="I480" s="101">
        <v>3</v>
      </c>
      <c r="J480" s="104">
        <f>'เลย '!F42</f>
        <v>296251.12</v>
      </c>
      <c r="K480" s="105">
        <f>SUM('เลย '!AI42)</f>
        <v>327439.13</v>
      </c>
      <c r="L480" s="106">
        <f>'เลย '!AJ42</f>
        <v>1490565.0799999998</v>
      </c>
      <c r="M480" s="106">
        <f>'เลย '!AK42</f>
        <v>1438266.04</v>
      </c>
      <c r="N480" s="102"/>
      <c r="O480" s="102"/>
      <c r="P480" s="102"/>
      <c r="Q480" s="94">
        <f t="shared" si="17"/>
        <v>52299.039999999804</v>
      </c>
      <c r="R480" s="95">
        <f t="shared" si="18"/>
        <v>401.22882368775231</v>
      </c>
    </row>
    <row r="481" spans="1:18" x14ac:dyDescent="0.35">
      <c r="A481" s="101">
        <v>3</v>
      </c>
      <c r="B481" s="102" t="s">
        <v>58</v>
      </c>
      <c r="C481" s="102" t="s">
        <v>375</v>
      </c>
      <c r="D481" s="102" t="s">
        <v>93</v>
      </c>
      <c r="E481" s="102" t="s">
        <v>376</v>
      </c>
      <c r="F481" s="102" t="s">
        <v>178</v>
      </c>
      <c r="G481" s="102" t="s">
        <v>722</v>
      </c>
      <c r="H481" s="103">
        <v>4921</v>
      </c>
      <c r="I481" s="101">
        <v>4</v>
      </c>
      <c r="J481" s="104">
        <f>'เลย '!F43</f>
        <v>677057.3</v>
      </c>
      <c r="K481" s="105">
        <f>SUM('เลย '!AI43)</f>
        <v>833342.94000000006</v>
      </c>
      <c r="L481" s="106">
        <f>'เลย '!AJ43</f>
        <v>2133681.17</v>
      </c>
      <c r="M481" s="106">
        <f>'เลย '!AK43</f>
        <v>2032966.56</v>
      </c>
      <c r="N481" s="102"/>
      <c r="O481" s="102"/>
      <c r="P481" s="102"/>
      <c r="Q481" s="94">
        <f t="shared" si="17"/>
        <v>100714.60999999987</v>
      </c>
      <c r="R481" s="95">
        <f t="shared" si="18"/>
        <v>433.58690713269658</v>
      </c>
    </row>
    <row r="482" spans="1:18" x14ac:dyDescent="0.35">
      <c r="A482" s="101">
        <v>4</v>
      </c>
      <c r="B482" s="102" t="s">
        <v>58</v>
      </c>
      <c r="C482" s="102" t="s">
        <v>375</v>
      </c>
      <c r="D482" s="102" t="s">
        <v>93</v>
      </c>
      <c r="E482" s="102" t="s">
        <v>376</v>
      </c>
      <c r="F482" s="102" t="s">
        <v>178</v>
      </c>
      <c r="G482" s="102" t="s">
        <v>723</v>
      </c>
      <c r="H482" s="103">
        <v>3507</v>
      </c>
      <c r="I482" s="101">
        <v>3</v>
      </c>
      <c r="J482" s="104">
        <f>'เลย '!F44</f>
        <v>806238.77</v>
      </c>
      <c r="K482" s="105">
        <f>SUM('เลย '!AI44)</f>
        <v>855363.16</v>
      </c>
      <c r="L482" s="106">
        <f>'เลย '!AJ44</f>
        <v>1380173.73</v>
      </c>
      <c r="M482" s="106">
        <f>'เลย '!AK44</f>
        <v>1221401.6599999999</v>
      </c>
      <c r="N482" s="102"/>
      <c r="O482" s="102"/>
      <c r="P482" s="102"/>
      <c r="Q482" s="94">
        <f t="shared" si="17"/>
        <v>158772.07000000007</v>
      </c>
      <c r="R482" s="95">
        <f t="shared" si="18"/>
        <v>393.54825491873396</v>
      </c>
    </row>
    <row r="483" spans="1:18" x14ac:dyDescent="0.35">
      <c r="A483" s="101">
        <v>5</v>
      </c>
      <c r="B483" s="102" t="s">
        <v>58</v>
      </c>
      <c r="C483" s="102" t="s">
        <v>375</v>
      </c>
      <c r="D483" s="102" t="s">
        <v>93</v>
      </c>
      <c r="E483" s="102" t="s">
        <v>376</v>
      </c>
      <c r="F483" s="102" t="s">
        <v>178</v>
      </c>
      <c r="G483" s="102" t="s">
        <v>724</v>
      </c>
      <c r="H483" s="103">
        <v>1297</v>
      </c>
      <c r="I483" s="101">
        <v>1</v>
      </c>
      <c r="J483" s="104">
        <f>'เลย '!F45</f>
        <v>420302.73</v>
      </c>
      <c r="K483" s="105">
        <f>SUM('เลย '!AI45)</f>
        <v>478108.32999999996</v>
      </c>
      <c r="L483" s="106">
        <f>'เลย '!AJ45</f>
        <v>1039440.39</v>
      </c>
      <c r="M483" s="106">
        <f>'เลย '!AK45</f>
        <v>854194.74</v>
      </c>
      <c r="N483" s="102"/>
      <c r="O483" s="102"/>
      <c r="P483" s="102"/>
      <c r="Q483" s="94">
        <f t="shared" si="17"/>
        <v>185245.65000000002</v>
      </c>
      <c r="R483" s="95">
        <f t="shared" si="18"/>
        <v>801.41895913646874</v>
      </c>
    </row>
    <row r="484" spans="1:18" x14ac:dyDescent="0.35">
      <c r="A484" s="101">
        <v>6</v>
      </c>
      <c r="B484" s="102" t="s">
        <v>58</v>
      </c>
      <c r="C484" s="102" t="s">
        <v>375</v>
      </c>
      <c r="D484" s="102" t="s">
        <v>93</v>
      </c>
      <c r="E484" s="102" t="s">
        <v>376</v>
      </c>
      <c r="F484" s="102" t="s">
        <v>178</v>
      </c>
      <c r="G484" s="102" t="s">
        <v>725</v>
      </c>
      <c r="H484" s="103">
        <v>4858</v>
      </c>
      <c r="I484" s="101">
        <v>4</v>
      </c>
      <c r="J484" s="104">
        <f>'เลย '!F46</f>
        <v>302403.12</v>
      </c>
      <c r="K484" s="105">
        <f>SUM('เลย '!AI46)</f>
        <v>345408.96</v>
      </c>
      <c r="L484" s="106">
        <f>'เลย '!AJ46</f>
        <v>1673182.24</v>
      </c>
      <c r="M484" s="106">
        <f>'เลย '!AK46</f>
        <v>1666264.0799999998</v>
      </c>
      <c r="N484" s="102"/>
      <c r="O484" s="102"/>
      <c r="P484" s="102"/>
      <c r="Q484" s="94">
        <f t="shared" si="17"/>
        <v>6918.160000000149</v>
      </c>
      <c r="R484" s="95">
        <f t="shared" si="18"/>
        <v>344.41791683820503</v>
      </c>
    </row>
    <row r="485" spans="1:18" x14ac:dyDescent="0.35">
      <c r="A485" s="101">
        <v>7</v>
      </c>
      <c r="B485" s="102" t="s">
        <v>58</v>
      </c>
      <c r="C485" s="102" t="s">
        <v>375</v>
      </c>
      <c r="D485" s="102" t="s">
        <v>93</v>
      </c>
      <c r="E485" s="102" t="s">
        <v>376</v>
      </c>
      <c r="F485" s="102" t="s">
        <v>178</v>
      </c>
      <c r="G485" s="102" t="s">
        <v>726</v>
      </c>
      <c r="H485" s="103">
        <v>3362</v>
      </c>
      <c r="I485" s="101">
        <v>3</v>
      </c>
      <c r="J485" s="104">
        <f>'เลย '!F47</f>
        <v>698318.66</v>
      </c>
      <c r="K485" s="105">
        <f>SUM('เลย '!AI47)</f>
        <v>702319.99</v>
      </c>
      <c r="L485" s="106">
        <f>'เลย '!AJ47</f>
        <v>1467971.99</v>
      </c>
      <c r="M485" s="106">
        <f>'เลย '!AK47</f>
        <v>1379109.52</v>
      </c>
      <c r="N485" s="102"/>
      <c r="O485" s="102"/>
      <c r="P485" s="102"/>
      <c r="Q485" s="94">
        <f t="shared" si="17"/>
        <v>88862.469999999972</v>
      </c>
      <c r="R485" s="95">
        <f t="shared" si="18"/>
        <v>436.63652290303389</v>
      </c>
    </row>
    <row r="486" spans="1:18" x14ac:dyDescent="0.35">
      <c r="A486" s="101">
        <v>8</v>
      </c>
      <c r="B486" s="102" t="s">
        <v>58</v>
      </c>
      <c r="C486" s="102" t="s">
        <v>375</v>
      </c>
      <c r="D486" s="102" t="s">
        <v>93</v>
      </c>
      <c r="E486" s="102" t="s">
        <v>376</v>
      </c>
      <c r="F486" s="102" t="s">
        <v>178</v>
      </c>
      <c r="G486" s="102" t="s">
        <v>727</v>
      </c>
      <c r="H486" s="103">
        <v>2717</v>
      </c>
      <c r="I486" s="101">
        <v>2</v>
      </c>
      <c r="J486" s="104">
        <f>'เลย '!F48</f>
        <v>562653.80000000005</v>
      </c>
      <c r="K486" s="105">
        <f>SUM('เลย '!AI48)</f>
        <v>603190.98</v>
      </c>
      <c r="L486" s="106">
        <f>'เลย '!AJ48</f>
        <v>1590372.47</v>
      </c>
      <c r="M486" s="106">
        <f>'เลย '!AK48</f>
        <v>1575012.41</v>
      </c>
      <c r="N486" s="102"/>
      <c r="O486" s="102"/>
      <c r="P486" s="102"/>
      <c r="Q486" s="94">
        <f t="shared" si="17"/>
        <v>15360.060000000056</v>
      </c>
      <c r="R486" s="95">
        <f t="shared" si="18"/>
        <v>585.3413581155686</v>
      </c>
    </row>
    <row r="487" spans="1:18" x14ac:dyDescent="0.35">
      <c r="A487" s="101">
        <v>9</v>
      </c>
      <c r="B487" s="102" t="s">
        <v>58</v>
      </c>
      <c r="C487" s="102" t="s">
        <v>375</v>
      </c>
      <c r="D487" s="102" t="s">
        <v>93</v>
      </c>
      <c r="E487" s="102" t="s">
        <v>376</v>
      </c>
      <c r="F487" s="102" t="s">
        <v>178</v>
      </c>
      <c r="G487" s="102" t="s">
        <v>728</v>
      </c>
      <c r="H487" s="103">
        <v>1641</v>
      </c>
      <c r="I487" s="101">
        <v>2</v>
      </c>
      <c r="J487" s="104">
        <f>'เลย '!F49</f>
        <v>498779.38</v>
      </c>
      <c r="K487" s="105">
        <f>SUM('เลย '!AI49)</f>
        <v>495053.18</v>
      </c>
      <c r="L487" s="106">
        <f>'เลย '!AJ49</f>
        <v>920331.34000000008</v>
      </c>
      <c r="M487" s="106">
        <f>'เลย '!AK49</f>
        <v>875474.33</v>
      </c>
      <c r="N487" s="102"/>
      <c r="O487" s="102"/>
      <c r="P487" s="102"/>
      <c r="Q487" s="94">
        <f t="shared" si="17"/>
        <v>44857.010000000126</v>
      </c>
      <c r="R487" s="95">
        <f t="shared" si="18"/>
        <v>560.83567336989643</v>
      </c>
    </row>
    <row r="488" spans="1:18" x14ac:dyDescent="0.35">
      <c r="A488" s="101">
        <v>10</v>
      </c>
      <c r="B488" s="102" t="s">
        <v>58</v>
      </c>
      <c r="C488" s="102" t="s">
        <v>375</v>
      </c>
      <c r="D488" s="102" t="s">
        <v>93</v>
      </c>
      <c r="E488" s="102" t="s">
        <v>376</v>
      </c>
      <c r="F488" s="102" t="s">
        <v>178</v>
      </c>
      <c r="G488" s="102" t="s">
        <v>729</v>
      </c>
      <c r="H488" s="103">
        <v>2092</v>
      </c>
      <c r="I488" s="101">
        <v>2</v>
      </c>
      <c r="J488" s="104">
        <f>'เลย '!F50</f>
        <v>637622.56999999995</v>
      </c>
      <c r="K488" s="105">
        <f>SUM('เลย '!AI50)</f>
        <v>665985.21</v>
      </c>
      <c r="L488" s="106">
        <f>'เลย '!AJ50</f>
        <v>751978.7</v>
      </c>
      <c r="M488" s="106">
        <f>'เลย '!AK50</f>
        <v>749649.8899999999</v>
      </c>
      <c r="N488" s="102"/>
      <c r="O488" s="102"/>
      <c r="P488" s="102"/>
      <c r="Q488" s="94">
        <f t="shared" si="17"/>
        <v>2328.8100000000559</v>
      </c>
      <c r="R488" s="95">
        <f t="shared" si="18"/>
        <v>359.45444550669214</v>
      </c>
    </row>
    <row r="489" spans="1:18" x14ac:dyDescent="0.35">
      <c r="A489" s="101">
        <v>11</v>
      </c>
      <c r="B489" s="102" t="s">
        <v>58</v>
      </c>
      <c r="C489" s="102" t="s">
        <v>375</v>
      </c>
      <c r="D489" s="102" t="s">
        <v>93</v>
      </c>
      <c r="E489" s="102" t="s">
        <v>376</v>
      </c>
      <c r="F489" s="102" t="s">
        <v>178</v>
      </c>
      <c r="G489" s="102" t="s">
        <v>730</v>
      </c>
      <c r="H489" s="103">
        <v>1801</v>
      </c>
      <c r="I489" s="101">
        <v>2</v>
      </c>
      <c r="J489" s="104">
        <f>'เลย '!F51</f>
        <v>279065.12</v>
      </c>
      <c r="K489" s="105">
        <f>SUM('เลย '!AI51)</f>
        <v>331114.96999999997</v>
      </c>
      <c r="L489" s="106">
        <f>'เลย '!AJ51</f>
        <v>956773.24</v>
      </c>
      <c r="M489" s="106">
        <f>'เลย '!AK51</f>
        <v>982940.51000000013</v>
      </c>
      <c r="N489" s="102"/>
      <c r="O489" s="102"/>
      <c r="P489" s="102"/>
      <c r="Q489" s="94">
        <f t="shared" si="17"/>
        <v>-26167.270000000135</v>
      </c>
      <c r="R489" s="95">
        <f t="shared" si="18"/>
        <v>531.24555247084947</v>
      </c>
    </row>
    <row r="490" spans="1:18" s="113" customFormat="1" x14ac:dyDescent="0.35">
      <c r="A490" s="107">
        <v>4</v>
      </c>
      <c r="B490" s="108" t="s">
        <v>58</v>
      </c>
      <c r="C490" s="108"/>
      <c r="D490" s="108"/>
      <c r="E490" s="108" t="s">
        <v>75</v>
      </c>
      <c r="F490" s="108"/>
      <c r="G490" s="108" t="s">
        <v>378</v>
      </c>
      <c r="H490" s="114">
        <f>SUM(H479:H489)</f>
        <v>29911</v>
      </c>
      <c r="I490" s="107"/>
      <c r="J490" s="110">
        <f>SUM(J479:J489)</f>
        <v>5178692.57</v>
      </c>
      <c r="K490" s="110">
        <f>SUM(K479:K489)</f>
        <v>5637326.8499999996</v>
      </c>
      <c r="L490" s="110">
        <f>SUM(L479:L489)</f>
        <v>13404470.35</v>
      </c>
      <c r="M490" s="110">
        <f>SUM(M479:M489)</f>
        <v>12775279.74</v>
      </c>
      <c r="N490" s="108">
        <v>10</v>
      </c>
      <c r="O490" s="108">
        <v>10</v>
      </c>
      <c r="P490" s="108">
        <f>N490-O490</f>
        <v>0</v>
      </c>
      <c r="Q490" s="111">
        <f t="shared" si="17"/>
        <v>629190.6099999994</v>
      </c>
      <c r="R490" s="112">
        <f>L490/H490</f>
        <v>448.14517568787403</v>
      </c>
    </row>
    <row r="491" spans="1:18" x14ac:dyDescent="0.35">
      <c r="A491" s="101">
        <v>1</v>
      </c>
      <c r="B491" s="102" t="s">
        <v>58</v>
      </c>
      <c r="C491" s="102" t="s">
        <v>379</v>
      </c>
      <c r="D491" s="102" t="s">
        <v>139</v>
      </c>
      <c r="E491" s="102" t="s">
        <v>380</v>
      </c>
      <c r="F491" s="102" t="s">
        <v>327</v>
      </c>
      <c r="G491" s="102" t="s">
        <v>381</v>
      </c>
      <c r="H491" s="103"/>
      <c r="I491" s="101"/>
      <c r="J491" s="104"/>
      <c r="K491" s="105"/>
      <c r="L491" s="106"/>
      <c r="M491" s="106"/>
      <c r="N491" s="102"/>
      <c r="O491" s="102"/>
      <c r="P491" s="102"/>
    </row>
    <row r="492" spans="1:18" x14ac:dyDescent="0.35">
      <c r="A492" s="101">
        <v>2</v>
      </c>
      <c r="B492" s="102" t="s">
        <v>58</v>
      </c>
      <c r="C492" s="102" t="s">
        <v>379</v>
      </c>
      <c r="D492" s="102" t="s">
        <v>139</v>
      </c>
      <c r="E492" s="102" t="s">
        <v>380</v>
      </c>
      <c r="F492" s="102" t="s">
        <v>178</v>
      </c>
      <c r="G492" s="102" t="s">
        <v>731</v>
      </c>
      <c r="H492" s="103">
        <v>1166</v>
      </c>
      <c r="I492" s="101">
        <v>1</v>
      </c>
      <c r="J492" s="104">
        <f>'เลย '!F52</f>
        <v>480335.43</v>
      </c>
      <c r="K492" s="105">
        <f>SUM('เลย '!AI52)</f>
        <v>504158.09</v>
      </c>
      <c r="L492" s="106">
        <f>'เลย '!AJ52</f>
        <v>745653.78</v>
      </c>
      <c r="M492" s="106">
        <f>'เลย '!AK52</f>
        <v>653826.5199999999</v>
      </c>
      <c r="N492" s="102"/>
      <c r="O492" s="102"/>
      <c r="P492" s="102"/>
      <c r="Q492" s="94">
        <f t="shared" si="17"/>
        <v>91827.260000000126</v>
      </c>
      <c r="R492" s="95">
        <f t="shared" si="18"/>
        <v>639.49723842195544</v>
      </c>
    </row>
    <row r="493" spans="1:18" x14ac:dyDescent="0.35">
      <c r="A493" s="101">
        <v>3</v>
      </c>
      <c r="B493" s="102" t="s">
        <v>58</v>
      </c>
      <c r="C493" s="102" t="s">
        <v>379</v>
      </c>
      <c r="D493" s="102" t="s">
        <v>139</v>
      </c>
      <c r="E493" s="102" t="s">
        <v>380</v>
      </c>
      <c r="F493" s="102" t="s">
        <v>178</v>
      </c>
      <c r="G493" s="102" t="s">
        <v>732</v>
      </c>
      <c r="H493" s="103">
        <v>597</v>
      </c>
      <c r="I493" s="101">
        <v>1</v>
      </c>
      <c r="J493" s="104">
        <f>'เลย '!F53</f>
        <v>467956.68</v>
      </c>
      <c r="K493" s="105">
        <f>SUM('เลย '!AI53)</f>
        <v>543667.46</v>
      </c>
      <c r="L493" s="106">
        <f>'เลย '!AJ53</f>
        <v>564542.74</v>
      </c>
      <c r="M493" s="106">
        <f>'เลย '!AK53</f>
        <v>413230.98000000004</v>
      </c>
      <c r="N493" s="102"/>
      <c r="O493" s="102"/>
      <c r="P493" s="102"/>
      <c r="Q493" s="94">
        <f t="shared" si="17"/>
        <v>151311.75999999995</v>
      </c>
      <c r="R493" s="95">
        <f t="shared" si="18"/>
        <v>945.63273031825793</v>
      </c>
    </row>
    <row r="494" spans="1:18" x14ac:dyDescent="0.35">
      <c r="A494" s="101">
        <v>4</v>
      </c>
      <c r="B494" s="102" t="s">
        <v>58</v>
      </c>
      <c r="C494" s="102" t="s">
        <v>379</v>
      </c>
      <c r="D494" s="102" t="s">
        <v>139</v>
      </c>
      <c r="E494" s="102" t="s">
        <v>380</v>
      </c>
      <c r="F494" s="102" t="s">
        <v>178</v>
      </c>
      <c r="G494" s="102" t="s">
        <v>733</v>
      </c>
      <c r="H494" s="103">
        <v>1918</v>
      </c>
      <c r="I494" s="101">
        <v>2</v>
      </c>
      <c r="J494" s="104">
        <f>'เลย '!F54</f>
        <v>331655.44</v>
      </c>
      <c r="K494" s="105">
        <f>SUM('เลย '!AI54)</f>
        <v>381531.66</v>
      </c>
      <c r="L494" s="106">
        <f>'เลย '!AJ54</f>
        <v>902901.56</v>
      </c>
      <c r="M494" s="106">
        <f>'เลย '!AK54</f>
        <v>816884.22</v>
      </c>
      <c r="N494" s="102"/>
      <c r="O494" s="102"/>
      <c r="P494" s="102"/>
      <c r="Q494" s="94">
        <f t="shared" si="17"/>
        <v>86017.340000000084</v>
      </c>
      <c r="R494" s="95">
        <f t="shared" si="18"/>
        <v>470.75159541188742</v>
      </c>
    </row>
    <row r="495" spans="1:18" x14ac:dyDescent="0.35">
      <c r="A495" s="101">
        <v>5</v>
      </c>
      <c r="B495" s="102" t="s">
        <v>58</v>
      </c>
      <c r="C495" s="102" t="s">
        <v>379</v>
      </c>
      <c r="D495" s="102" t="s">
        <v>139</v>
      </c>
      <c r="E495" s="102" t="s">
        <v>380</v>
      </c>
      <c r="F495" s="102" t="s">
        <v>178</v>
      </c>
      <c r="G495" s="102" t="s">
        <v>734</v>
      </c>
      <c r="H495" s="103">
        <v>3832</v>
      </c>
      <c r="I495" s="101">
        <v>3</v>
      </c>
      <c r="J495" s="104">
        <f>'เลย '!F55</f>
        <v>785263.34</v>
      </c>
      <c r="K495" s="105">
        <f>SUM('เลย '!AI55)</f>
        <v>901146.29</v>
      </c>
      <c r="L495" s="106">
        <f>'เลย '!AJ55</f>
        <v>1628945.22</v>
      </c>
      <c r="M495" s="106">
        <f>'เลย '!AK55</f>
        <v>1334445.1600000001</v>
      </c>
      <c r="N495" s="102"/>
      <c r="O495" s="102"/>
      <c r="P495" s="102"/>
      <c r="Q495" s="94">
        <f t="shared" si="17"/>
        <v>294500.05999999982</v>
      </c>
      <c r="R495" s="95">
        <f t="shared" si="18"/>
        <v>425.09008872651356</v>
      </c>
    </row>
    <row r="496" spans="1:18" x14ac:dyDescent="0.35">
      <c r="A496" s="101">
        <v>6</v>
      </c>
      <c r="B496" s="102" t="s">
        <v>58</v>
      </c>
      <c r="C496" s="102" t="s">
        <v>379</v>
      </c>
      <c r="D496" s="102" t="s">
        <v>139</v>
      </c>
      <c r="E496" s="102" t="s">
        <v>380</v>
      </c>
      <c r="F496" s="102" t="s">
        <v>178</v>
      </c>
      <c r="G496" s="102" t="s">
        <v>735</v>
      </c>
      <c r="H496" s="103">
        <v>4337</v>
      </c>
      <c r="I496" s="101">
        <v>3</v>
      </c>
      <c r="J496" s="104">
        <f>'เลย '!F56</f>
        <v>540284.66</v>
      </c>
      <c r="K496" s="105">
        <f>SUM('เลย '!AI56)</f>
        <v>660204.44000000006</v>
      </c>
      <c r="L496" s="106">
        <f>'เลย '!AJ56</f>
        <v>1434506.43</v>
      </c>
      <c r="M496" s="106">
        <f>'เลย '!AK56</f>
        <v>1299906.25</v>
      </c>
      <c r="N496" s="102"/>
      <c r="O496" s="102"/>
      <c r="P496" s="102"/>
      <c r="Q496" s="94">
        <f t="shared" si="17"/>
        <v>134600.17999999993</v>
      </c>
      <c r="R496" s="95">
        <f t="shared" si="18"/>
        <v>330.76007147798015</v>
      </c>
    </row>
    <row r="497" spans="1:18" x14ac:dyDescent="0.35">
      <c r="A497" s="101">
        <v>7</v>
      </c>
      <c r="B497" s="102" t="s">
        <v>58</v>
      </c>
      <c r="C497" s="102" t="s">
        <v>379</v>
      </c>
      <c r="D497" s="102" t="s">
        <v>139</v>
      </c>
      <c r="E497" s="102" t="s">
        <v>380</v>
      </c>
      <c r="F497" s="102" t="s">
        <v>178</v>
      </c>
      <c r="G497" s="102" t="s">
        <v>736</v>
      </c>
      <c r="H497" s="103">
        <v>2216</v>
      </c>
      <c r="I497" s="101">
        <v>2</v>
      </c>
      <c r="J497" s="104">
        <f>'เลย '!F57</f>
        <v>477661.23</v>
      </c>
      <c r="K497" s="105">
        <f>SUM('เลย '!AI57)</f>
        <v>489870.55</v>
      </c>
      <c r="L497" s="106">
        <f>'เลย '!AJ57</f>
        <v>1423513.06</v>
      </c>
      <c r="M497" s="106">
        <f>'เลย '!AK57</f>
        <v>1298337.6199999999</v>
      </c>
      <c r="N497" s="102"/>
      <c r="O497" s="102"/>
      <c r="P497" s="102"/>
      <c r="Q497" s="94">
        <f t="shared" si="17"/>
        <v>125175.44000000018</v>
      </c>
      <c r="R497" s="95">
        <f t="shared" si="18"/>
        <v>642.37953971119134</v>
      </c>
    </row>
    <row r="498" spans="1:18" x14ac:dyDescent="0.35">
      <c r="A498" s="101">
        <v>8</v>
      </c>
      <c r="B498" s="102" t="s">
        <v>58</v>
      </c>
      <c r="C498" s="102" t="s">
        <v>379</v>
      </c>
      <c r="D498" s="102" t="s">
        <v>139</v>
      </c>
      <c r="E498" s="102" t="s">
        <v>380</v>
      </c>
      <c r="F498" s="102" t="s">
        <v>178</v>
      </c>
      <c r="G498" s="102" t="s">
        <v>737</v>
      </c>
      <c r="H498" s="103">
        <v>1887</v>
      </c>
      <c r="I498" s="101">
        <v>2</v>
      </c>
      <c r="J498" s="104">
        <f>'เลย '!F58</f>
        <v>395854.49</v>
      </c>
      <c r="K498" s="105">
        <f>SUM('เลย '!AI58)</f>
        <v>431008.82</v>
      </c>
      <c r="L498" s="106">
        <f>'เลย '!AJ58</f>
        <v>955122.69000000006</v>
      </c>
      <c r="M498" s="106">
        <f>'เลย '!AK58</f>
        <v>799063.94000000006</v>
      </c>
      <c r="N498" s="102"/>
      <c r="O498" s="102"/>
      <c r="P498" s="102"/>
      <c r="Q498" s="94">
        <f t="shared" si="17"/>
        <v>156058.75</v>
      </c>
      <c r="R498" s="95">
        <f t="shared" si="18"/>
        <v>506.15934817170114</v>
      </c>
    </row>
    <row r="499" spans="1:18" x14ac:dyDescent="0.35">
      <c r="A499" s="101">
        <v>9</v>
      </c>
      <c r="B499" s="102" t="s">
        <v>58</v>
      </c>
      <c r="C499" s="102" t="s">
        <v>379</v>
      </c>
      <c r="D499" s="102" t="s">
        <v>139</v>
      </c>
      <c r="E499" s="102" t="s">
        <v>380</v>
      </c>
      <c r="F499" s="102" t="s">
        <v>178</v>
      </c>
      <c r="G499" s="102" t="s">
        <v>738</v>
      </c>
      <c r="H499" s="103">
        <v>1912</v>
      </c>
      <c r="I499" s="101">
        <v>2</v>
      </c>
      <c r="J499" s="104">
        <f>'เลย '!F59</f>
        <v>283208.82</v>
      </c>
      <c r="K499" s="105">
        <f>SUM('เลย '!AI59)</f>
        <v>340250.26</v>
      </c>
      <c r="L499" s="106">
        <f>'เลย '!AJ59</f>
        <v>1135925.96</v>
      </c>
      <c r="M499" s="106">
        <f>'เลย '!AK59</f>
        <v>965270.49</v>
      </c>
      <c r="N499" s="102"/>
      <c r="O499" s="102"/>
      <c r="P499" s="102"/>
      <c r="Q499" s="94">
        <f t="shared" si="17"/>
        <v>170655.46999999997</v>
      </c>
      <c r="R499" s="95">
        <f t="shared" si="18"/>
        <v>594.10353556485359</v>
      </c>
    </row>
    <row r="500" spans="1:18" x14ac:dyDescent="0.35">
      <c r="A500" s="101">
        <v>10</v>
      </c>
      <c r="B500" s="102" t="s">
        <v>58</v>
      </c>
      <c r="C500" s="102" t="s">
        <v>379</v>
      </c>
      <c r="D500" s="102" t="s">
        <v>139</v>
      </c>
      <c r="E500" s="102" t="s">
        <v>380</v>
      </c>
      <c r="F500" s="102" t="s">
        <v>178</v>
      </c>
      <c r="G500" s="102" t="s">
        <v>739</v>
      </c>
      <c r="H500" s="103">
        <v>4827</v>
      </c>
      <c r="I500" s="101">
        <v>4</v>
      </c>
      <c r="J500" s="104">
        <f>'เลย '!F60</f>
        <v>376163.5</v>
      </c>
      <c r="K500" s="105">
        <f>SUM('เลย '!AI60)</f>
        <v>515518.6</v>
      </c>
      <c r="L500" s="106">
        <f>'เลย '!AJ60</f>
        <v>1759831.1300000001</v>
      </c>
      <c r="M500" s="106">
        <f>'เลย '!AK60</f>
        <v>1408784.78</v>
      </c>
      <c r="N500" s="102"/>
      <c r="O500" s="102"/>
      <c r="P500" s="102"/>
      <c r="Q500" s="94">
        <f t="shared" si="17"/>
        <v>351046.35000000009</v>
      </c>
      <c r="R500" s="95">
        <f t="shared" si="18"/>
        <v>364.58071887300605</v>
      </c>
    </row>
    <row r="501" spans="1:18" x14ac:dyDescent="0.35">
      <c r="A501" s="101">
        <v>11</v>
      </c>
      <c r="B501" s="102" t="s">
        <v>58</v>
      </c>
      <c r="C501" s="102" t="s">
        <v>379</v>
      </c>
      <c r="D501" s="102" t="s">
        <v>139</v>
      </c>
      <c r="E501" s="102" t="s">
        <v>380</v>
      </c>
      <c r="F501" s="102" t="s">
        <v>178</v>
      </c>
      <c r="G501" s="102" t="s">
        <v>740</v>
      </c>
      <c r="H501" s="103">
        <v>5175</v>
      </c>
      <c r="I501" s="101">
        <v>4</v>
      </c>
      <c r="J501" s="104">
        <f>'เลย '!F61</f>
        <v>1210444.57</v>
      </c>
      <c r="K501" s="105">
        <f>SUM('เลย '!AI61)</f>
        <v>1512844.44</v>
      </c>
      <c r="L501" s="106">
        <f>'เลย '!AJ61</f>
        <v>2480651.7000000002</v>
      </c>
      <c r="M501" s="106">
        <f>'เลย '!AK61</f>
        <v>1949758.4</v>
      </c>
      <c r="N501" s="102"/>
      <c r="O501" s="102"/>
      <c r="P501" s="102"/>
      <c r="Q501" s="94">
        <f t="shared" si="17"/>
        <v>530893.30000000028</v>
      </c>
      <c r="R501" s="95">
        <f t="shared" si="18"/>
        <v>479.35298550724639</v>
      </c>
    </row>
    <row r="502" spans="1:18" x14ac:dyDescent="0.35">
      <c r="A502" s="101">
        <v>12</v>
      </c>
      <c r="B502" s="102" t="s">
        <v>58</v>
      </c>
      <c r="C502" s="102" t="s">
        <v>379</v>
      </c>
      <c r="D502" s="102" t="s">
        <v>139</v>
      </c>
      <c r="E502" s="102" t="s">
        <v>380</v>
      </c>
      <c r="F502" s="102" t="s">
        <v>178</v>
      </c>
      <c r="G502" s="102" t="s">
        <v>741</v>
      </c>
      <c r="H502" s="103">
        <v>3273</v>
      </c>
      <c r="I502" s="101">
        <v>3</v>
      </c>
      <c r="J502" s="104">
        <f>'เลย '!F62</f>
        <v>262409.33</v>
      </c>
      <c r="K502" s="105">
        <f>SUM('เลย '!AI62)</f>
        <v>378012.04000000004</v>
      </c>
      <c r="L502" s="106">
        <f>'เลย '!AJ62</f>
        <v>1292196.3700000001</v>
      </c>
      <c r="M502" s="106">
        <f>'เลย '!AK62</f>
        <v>1109169.06</v>
      </c>
      <c r="N502" s="102"/>
      <c r="O502" s="102"/>
      <c r="P502" s="102"/>
      <c r="Q502" s="94">
        <f t="shared" si="17"/>
        <v>183027.31000000006</v>
      </c>
      <c r="R502" s="95">
        <f t="shared" si="18"/>
        <v>394.8048793156126</v>
      </c>
    </row>
    <row r="503" spans="1:18" x14ac:dyDescent="0.35">
      <c r="A503" s="101">
        <v>13</v>
      </c>
      <c r="B503" s="102" t="s">
        <v>58</v>
      </c>
      <c r="C503" s="102" t="s">
        <v>379</v>
      </c>
      <c r="D503" s="102" t="s">
        <v>139</v>
      </c>
      <c r="E503" s="102" t="s">
        <v>380</v>
      </c>
      <c r="F503" s="102" t="s">
        <v>178</v>
      </c>
      <c r="G503" s="102" t="s">
        <v>742</v>
      </c>
      <c r="H503" s="103">
        <v>1988</v>
      </c>
      <c r="I503" s="101">
        <v>2</v>
      </c>
      <c r="J503" s="104">
        <f>'เลย '!F63</f>
        <v>285174.15000000002</v>
      </c>
      <c r="K503" s="105">
        <f>SUM('เลย '!AI63)</f>
        <v>404454.56000000006</v>
      </c>
      <c r="L503" s="106">
        <f>'เลย '!AJ63</f>
        <v>1093511.3999999999</v>
      </c>
      <c r="M503" s="106">
        <f>'เลย '!AK63</f>
        <v>984970.69000000006</v>
      </c>
      <c r="N503" s="102"/>
      <c r="O503" s="102"/>
      <c r="P503" s="102"/>
      <c r="Q503" s="94">
        <f t="shared" si="17"/>
        <v>108540.70999999985</v>
      </c>
      <c r="R503" s="95">
        <f t="shared" si="18"/>
        <v>550.05603621730381</v>
      </c>
    </row>
    <row r="504" spans="1:18" x14ac:dyDescent="0.35">
      <c r="A504" s="101">
        <v>14</v>
      </c>
      <c r="B504" s="102" t="s">
        <v>58</v>
      </c>
      <c r="C504" s="102" t="s">
        <v>379</v>
      </c>
      <c r="D504" s="102" t="s">
        <v>139</v>
      </c>
      <c r="E504" s="102" t="s">
        <v>380</v>
      </c>
      <c r="F504" s="102" t="s">
        <v>178</v>
      </c>
      <c r="G504" s="102" t="s">
        <v>743</v>
      </c>
      <c r="H504" s="103">
        <v>1497</v>
      </c>
      <c r="I504" s="101">
        <v>1</v>
      </c>
      <c r="J504" s="104">
        <f>'เลย '!F64</f>
        <v>234375.32</v>
      </c>
      <c r="K504" s="105">
        <f>SUM('เลย '!AI64)</f>
        <v>268846.93</v>
      </c>
      <c r="L504" s="106">
        <f>'เลย '!AJ64</f>
        <v>690485.89999999991</v>
      </c>
      <c r="M504" s="106">
        <f>'เลย '!AK64</f>
        <v>673883.82000000007</v>
      </c>
      <c r="N504" s="102"/>
      <c r="O504" s="102"/>
      <c r="P504" s="102"/>
      <c r="Q504" s="94">
        <f t="shared" si="17"/>
        <v>16602.079999999842</v>
      </c>
      <c r="R504" s="95">
        <f t="shared" si="18"/>
        <v>461.24642618570471</v>
      </c>
    </row>
    <row r="505" spans="1:18" s="113" customFormat="1" x14ac:dyDescent="0.35">
      <c r="A505" s="107">
        <v>5</v>
      </c>
      <c r="B505" s="108" t="s">
        <v>58</v>
      </c>
      <c r="C505" s="108"/>
      <c r="D505" s="108"/>
      <c r="E505" s="108" t="s">
        <v>75</v>
      </c>
      <c r="F505" s="108"/>
      <c r="G505" s="108" t="s">
        <v>382</v>
      </c>
      <c r="H505" s="114">
        <f>SUM(H491:H504)</f>
        <v>34625</v>
      </c>
      <c r="I505" s="107"/>
      <c r="J505" s="110">
        <f>SUM(J491:J504)</f>
        <v>6130786.9600000009</v>
      </c>
      <c r="K505" s="110">
        <f>SUM(K491:K504)</f>
        <v>7331514.1399999987</v>
      </c>
      <c r="L505" s="110">
        <f>SUM(L491:L504)</f>
        <v>16107787.940000001</v>
      </c>
      <c r="M505" s="110">
        <f>SUM(M491:M504)</f>
        <v>13707531.930000002</v>
      </c>
      <c r="N505" s="108">
        <v>13</v>
      </c>
      <c r="O505" s="108">
        <v>13</v>
      </c>
      <c r="P505" s="108">
        <f>N505-O505</f>
        <v>0</v>
      </c>
      <c r="Q505" s="111">
        <f t="shared" si="17"/>
        <v>2400256.0099999998</v>
      </c>
      <c r="R505" s="112">
        <f>L505/H505</f>
        <v>465.20687191335742</v>
      </c>
    </row>
    <row r="506" spans="1:18" x14ac:dyDescent="0.35">
      <c r="A506" s="101">
        <v>1</v>
      </c>
      <c r="B506" s="102" t="s">
        <v>58</v>
      </c>
      <c r="C506" s="102" t="s">
        <v>383</v>
      </c>
      <c r="D506" s="102" t="s">
        <v>100</v>
      </c>
      <c r="E506" s="102" t="s">
        <v>384</v>
      </c>
      <c r="F506" s="102" t="s">
        <v>208</v>
      </c>
      <c r="G506" s="102" t="s">
        <v>385</v>
      </c>
      <c r="H506" s="103"/>
      <c r="I506" s="101"/>
      <c r="J506" s="104"/>
      <c r="K506" s="105"/>
      <c r="L506" s="106"/>
      <c r="M506" s="106"/>
      <c r="N506" s="102"/>
      <c r="O506" s="102"/>
      <c r="P506" s="102"/>
    </row>
    <row r="507" spans="1:18" x14ac:dyDescent="0.35">
      <c r="A507" s="101">
        <v>2</v>
      </c>
      <c r="B507" s="102" t="s">
        <v>58</v>
      </c>
      <c r="C507" s="102" t="s">
        <v>383</v>
      </c>
      <c r="D507" s="102" t="s">
        <v>100</v>
      </c>
      <c r="E507" s="102" t="s">
        <v>384</v>
      </c>
      <c r="F507" s="102" t="s">
        <v>178</v>
      </c>
      <c r="G507" s="102" t="s">
        <v>744</v>
      </c>
      <c r="H507" s="103">
        <v>1271</v>
      </c>
      <c r="I507" s="101">
        <v>1</v>
      </c>
      <c r="J507" s="104">
        <f>'เลย '!F65</f>
        <v>614453.24</v>
      </c>
      <c r="K507" s="105">
        <f>SUM('เลย '!AI65)</f>
        <v>609033</v>
      </c>
      <c r="L507" s="106">
        <f>'เลย '!AJ65</f>
        <v>1278293.94</v>
      </c>
      <c r="M507" s="106">
        <f>'เลย '!AK65</f>
        <v>992999.63</v>
      </c>
      <c r="N507" s="102"/>
      <c r="O507" s="102"/>
      <c r="P507" s="102"/>
      <c r="Q507" s="94">
        <f t="shared" si="17"/>
        <v>285294.30999999994</v>
      </c>
      <c r="R507" s="95">
        <f t="shared" si="18"/>
        <v>1005.7387411487018</v>
      </c>
    </row>
    <row r="508" spans="1:18" x14ac:dyDescent="0.35">
      <c r="A508" s="101">
        <v>3</v>
      </c>
      <c r="B508" s="102" t="s">
        <v>58</v>
      </c>
      <c r="C508" s="102" t="s">
        <v>383</v>
      </c>
      <c r="D508" s="102" t="s">
        <v>100</v>
      </c>
      <c r="E508" s="102" t="s">
        <v>384</v>
      </c>
      <c r="F508" s="102" t="s">
        <v>178</v>
      </c>
      <c r="G508" s="102" t="s">
        <v>745</v>
      </c>
      <c r="H508" s="103">
        <v>1365</v>
      </c>
      <c r="I508" s="101">
        <v>1</v>
      </c>
      <c r="J508" s="104">
        <f>'เลย '!F66</f>
        <v>847379.03</v>
      </c>
      <c r="K508" s="105">
        <f>SUM('เลย '!AI66)</f>
        <v>862541.3</v>
      </c>
      <c r="L508" s="106">
        <f>'เลย '!AJ66</f>
        <v>1299758.53</v>
      </c>
      <c r="M508" s="106">
        <f>'เลย '!AK66</f>
        <v>936490.88000000012</v>
      </c>
      <c r="N508" s="102"/>
      <c r="O508" s="102"/>
      <c r="P508" s="102"/>
      <c r="Q508" s="94">
        <f t="shared" si="17"/>
        <v>363267.64999999991</v>
      </c>
      <c r="R508" s="95">
        <f t="shared" si="18"/>
        <v>952.2040512820513</v>
      </c>
    </row>
    <row r="509" spans="1:18" x14ac:dyDescent="0.35">
      <c r="A509" s="101">
        <v>4</v>
      </c>
      <c r="B509" s="102" t="s">
        <v>58</v>
      </c>
      <c r="C509" s="102" t="s">
        <v>383</v>
      </c>
      <c r="D509" s="102" t="s">
        <v>100</v>
      </c>
      <c r="E509" s="102" t="s">
        <v>384</v>
      </c>
      <c r="F509" s="102" t="s">
        <v>178</v>
      </c>
      <c r="G509" s="102" t="s">
        <v>746</v>
      </c>
      <c r="H509" s="103">
        <v>2637</v>
      </c>
      <c r="I509" s="101">
        <v>2</v>
      </c>
      <c r="J509" s="104">
        <f>'เลย '!F67</f>
        <v>568933.72</v>
      </c>
      <c r="K509" s="105">
        <f>SUM('เลย '!AI67)</f>
        <v>628623.43999999994</v>
      </c>
      <c r="L509" s="106">
        <f>'เลย '!AJ67</f>
        <v>1357300.25</v>
      </c>
      <c r="M509" s="106">
        <f>'เลย '!AK67</f>
        <v>1060032.6500000001</v>
      </c>
      <c r="N509" s="102"/>
      <c r="O509" s="102"/>
      <c r="P509" s="102"/>
      <c r="Q509" s="94">
        <f t="shared" si="17"/>
        <v>297267.59999999986</v>
      </c>
      <c r="R509" s="95">
        <f t="shared" si="18"/>
        <v>514.71378460371636</v>
      </c>
    </row>
    <row r="510" spans="1:18" x14ac:dyDescent="0.35">
      <c r="A510" s="101">
        <v>5</v>
      </c>
      <c r="B510" s="102" t="s">
        <v>58</v>
      </c>
      <c r="C510" s="102" t="s">
        <v>383</v>
      </c>
      <c r="D510" s="102" t="s">
        <v>100</v>
      </c>
      <c r="E510" s="102" t="s">
        <v>384</v>
      </c>
      <c r="F510" s="102" t="s">
        <v>178</v>
      </c>
      <c r="G510" s="102" t="s">
        <v>747</v>
      </c>
      <c r="H510" s="103">
        <v>1170</v>
      </c>
      <c r="I510" s="101">
        <v>1</v>
      </c>
      <c r="J510" s="104">
        <f>'เลย '!F68</f>
        <v>479865.31</v>
      </c>
      <c r="K510" s="105">
        <f>SUM('เลย '!AI68)</f>
        <v>510209.97</v>
      </c>
      <c r="L510" s="106">
        <f>'เลย '!AJ68</f>
        <v>1277012.6200000001</v>
      </c>
      <c r="M510" s="106">
        <f>'เลย '!AK68</f>
        <v>1171446.79</v>
      </c>
      <c r="N510" s="102"/>
      <c r="O510" s="102"/>
      <c r="P510" s="102"/>
      <c r="Q510" s="94">
        <f t="shared" si="17"/>
        <v>105565.83000000007</v>
      </c>
      <c r="R510" s="95">
        <f t="shared" si="18"/>
        <v>1091.463777777778</v>
      </c>
    </row>
    <row r="511" spans="1:18" x14ac:dyDescent="0.35">
      <c r="A511" s="101">
        <v>6</v>
      </c>
      <c r="B511" s="102" t="s">
        <v>58</v>
      </c>
      <c r="C511" s="102" t="s">
        <v>383</v>
      </c>
      <c r="D511" s="102" t="s">
        <v>100</v>
      </c>
      <c r="E511" s="102" t="s">
        <v>384</v>
      </c>
      <c r="F511" s="102" t="s">
        <v>178</v>
      </c>
      <c r="G511" s="102" t="s">
        <v>748</v>
      </c>
      <c r="H511" s="103">
        <v>892</v>
      </c>
      <c r="I511" s="101">
        <v>1</v>
      </c>
      <c r="J511" s="104">
        <f>'เลย '!F69</f>
        <v>393974.66</v>
      </c>
      <c r="K511" s="105">
        <f>SUM('เลย '!AI69)</f>
        <v>381803.13</v>
      </c>
      <c r="L511" s="106">
        <f>'เลย '!AJ69</f>
        <v>852417.48</v>
      </c>
      <c r="M511" s="106">
        <f>'เลย '!AK69</f>
        <v>2207054.2199999997</v>
      </c>
      <c r="N511" s="102"/>
      <c r="O511" s="102"/>
      <c r="P511" s="102"/>
      <c r="Q511" s="94">
        <f t="shared" si="17"/>
        <v>-1354636.7399999998</v>
      </c>
      <c r="R511" s="95">
        <f t="shared" si="18"/>
        <v>955.6249775784753</v>
      </c>
    </row>
    <row r="512" spans="1:18" s="113" customFormat="1" x14ac:dyDescent="0.35">
      <c r="A512" s="107">
        <v>6</v>
      </c>
      <c r="B512" s="108" t="s">
        <v>58</v>
      </c>
      <c r="C512" s="108"/>
      <c r="D512" s="108"/>
      <c r="E512" s="108" t="s">
        <v>75</v>
      </c>
      <c r="F512" s="108"/>
      <c r="G512" s="108" t="s">
        <v>386</v>
      </c>
      <c r="H512" s="114">
        <f>SUM(H506:H511)</f>
        <v>7335</v>
      </c>
      <c r="I512" s="107"/>
      <c r="J512" s="110">
        <f>SUM(J506:J511)</f>
        <v>2904605.96</v>
      </c>
      <c r="K512" s="110">
        <f>SUM(K506:K511)</f>
        <v>2992210.84</v>
      </c>
      <c r="L512" s="110">
        <f>SUM(L506:L511)</f>
        <v>6064782.8200000003</v>
      </c>
      <c r="M512" s="110">
        <f>SUM(M506:M511)</f>
        <v>6368024.1699999999</v>
      </c>
      <c r="N512" s="108">
        <v>5</v>
      </c>
      <c r="O512" s="108">
        <v>5</v>
      </c>
      <c r="P512" s="108">
        <f>N512-O512</f>
        <v>0</v>
      </c>
      <c r="Q512" s="111">
        <f t="shared" si="17"/>
        <v>-303241.34999999963</v>
      </c>
      <c r="R512" s="112">
        <f>L512/H512</f>
        <v>826.82792365371506</v>
      </c>
    </row>
    <row r="513" spans="1:18" x14ac:dyDescent="0.35">
      <c r="A513" s="101">
        <v>1</v>
      </c>
      <c r="B513" s="102" t="s">
        <v>58</v>
      </c>
      <c r="C513" s="102" t="s">
        <v>387</v>
      </c>
      <c r="D513" s="102" t="s">
        <v>107</v>
      </c>
      <c r="E513" s="102" t="s">
        <v>388</v>
      </c>
      <c r="F513" s="102" t="s">
        <v>208</v>
      </c>
      <c r="G513" s="102" t="s">
        <v>389</v>
      </c>
      <c r="H513" s="103"/>
      <c r="I513" s="101"/>
      <c r="J513" s="104"/>
      <c r="K513" s="105"/>
      <c r="L513" s="106"/>
      <c r="M513" s="106"/>
      <c r="N513" s="102"/>
      <c r="O513" s="102"/>
      <c r="P513" s="102"/>
    </row>
    <row r="514" spans="1:18" x14ac:dyDescent="0.35">
      <c r="A514" s="101">
        <v>2</v>
      </c>
      <c r="B514" s="102" t="s">
        <v>58</v>
      </c>
      <c r="C514" s="102" t="s">
        <v>387</v>
      </c>
      <c r="D514" s="102" t="s">
        <v>107</v>
      </c>
      <c r="E514" s="102" t="s">
        <v>388</v>
      </c>
      <c r="F514" s="102" t="s">
        <v>178</v>
      </c>
      <c r="G514" s="102" t="s">
        <v>749</v>
      </c>
      <c r="H514" s="103">
        <v>2178</v>
      </c>
      <c r="I514" s="101">
        <v>2</v>
      </c>
      <c r="J514" s="104">
        <f>'เลย '!F70</f>
        <v>236704.49</v>
      </c>
      <c r="K514" s="105">
        <f>SUM('เลย '!AI70)</f>
        <v>400834.01999999996</v>
      </c>
      <c r="L514" s="106">
        <f>'เลย '!AJ70</f>
        <v>1343964.83</v>
      </c>
      <c r="M514" s="106">
        <f>'เลย '!AK70</f>
        <v>1184531.22</v>
      </c>
      <c r="N514" s="102"/>
      <c r="O514" s="102"/>
      <c r="P514" s="102"/>
      <c r="Q514" s="94">
        <f t="shared" si="17"/>
        <v>159433.6100000001</v>
      </c>
      <c r="R514" s="95">
        <f t="shared" si="18"/>
        <v>617.06374196510569</v>
      </c>
    </row>
    <row r="515" spans="1:18" x14ac:dyDescent="0.35">
      <c r="A515" s="101">
        <v>3</v>
      </c>
      <c r="B515" s="102" t="s">
        <v>58</v>
      </c>
      <c r="C515" s="102" t="s">
        <v>387</v>
      </c>
      <c r="D515" s="102" t="s">
        <v>107</v>
      </c>
      <c r="E515" s="102" t="s">
        <v>388</v>
      </c>
      <c r="F515" s="102" t="s">
        <v>178</v>
      </c>
      <c r="G515" s="102" t="s">
        <v>750</v>
      </c>
      <c r="H515" s="103">
        <v>3937</v>
      </c>
      <c r="I515" s="101">
        <v>3</v>
      </c>
      <c r="J515" s="104">
        <f>'เลย '!F71</f>
        <v>758222.59</v>
      </c>
      <c r="K515" s="105">
        <f>SUM('เลย '!AI71)</f>
        <v>1010455.12</v>
      </c>
      <c r="L515" s="106">
        <f>'เลย '!AJ71</f>
        <v>2418070.36</v>
      </c>
      <c r="M515" s="106">
        <f>'เลย '!AK71</f>
        <v>2111185.71</v>
      </c>
      <c r="N515" s="102"/>
      <c r="O515" s="102"/>
      <c r="P515" s="102"/>
      <c r="Q515" s="94">
        <f t="shared" si="17"/>
        <v>306884.64999999991</v>
      </c>
      <c r="R515" s="95">
        <f t="shared" si="18"/>
        <v>614.19109982219959</v>
      </c>
    </row>
    <row r="516" spans="1:18" x14ac:dyDescent="0.35">
      <c r="A516" s="101">
        <v>4</v>
      </c>
      <c r="B516" s="102" t="s">
        <v>58</v>
      </c>
      <c r="C516" s="102" t="s">
        <v>387</v>
      </c>
      <c r="D516" s="102" t="s">
        <v>107</v>
      </c>
      <c r="E516" s="102" t="s">
        <v>388</v>
      </c>
      <c r="F516" s="102" t="s">
        <v>178</v>
      </c>
      <c r="G516" s="102" t="s">
        <v>751</v>
      </c>
      <c r="H516" s="103">
        <v>1575</v>
      </c>
      <c r="I516" s="101">
        <v>2</v>
      </c>
      <c r="J516" s="104">
        <f>'เลย '!F72</f>
        <v>226443.31</v>
      </c>
      <c r="K516" s="105">
        <f>SUM('เลย '!AI72)</f>
        <v>233151.03</v>
      </c>
      <c r="L516" s="106">
        <f>'เลย '!AJ72</f>
        <v>1034572.02</v>
      </c>
      <c r="M516" s="106">
        <f>'เลย '!AK72</f>
        <v>951959.97</v>
      </c>
      <c r="N516" s="102"/>
      <c r="O516" s="102"/>
      <c r="P516" s="102"/>
      <c r="Q516" s="94">
        <f t="shared" si="17"/>
        <v>82612.050000000047</v>
      </c>
      <c r="R516" s="95">
        <f t="shared" si="18"/>
        <v>656.87112380952385</v>
      </c>
    </row>
    <row r="517" spans="1:18" x14ac:dyDescent="0.35">
      <c r="A517" s="101">
        <v>5</v>
      </c>
      <c r="B517" s="102" t="s">
        <v>58</v>
      </c>
      <c r="C517" s="102" t="s">
        <v>387</v>
      </c>
      <c r="D517" s="102" t="s">
        <v>107</v>
      </c>
      <c r="E517" s="102" t="s">
        <v>388</v>
      </c>
      <c r="F517" s="102" t="s">
        <v>178</v>
      </c>
      <c r="G517" s="102" t="s">
        <v>752</v>
      </c>
      <c r="H517" s="103">
        <v>1425</v>
      </c>
      <c r="I517" s="101">
        <v>1</v>
      </c>
      <c r="J517" s="104">
        <f>'เลย '!F73</f>
        <v>208341.89</v>
      </c>
      <c r="K517" s="105">
        <f>SUM('เลย '!AI73)</f>
        <v>195805.53000000003</v>
      </c>
      <c r="L517" s="106">
        <f>'เลย '!AJ73</f>
        <v>1261740.97</v>
      </c>
      <c r="M517" s="106">
        <f>'เลย '!AK73</f>
        <v>1217174.23</v>
      </c>
      <c r="N517" s="102"/>
      <c r="O517" s="102"/>
      <c r="P517" s="102"/>
      <c r="Q517" s="94">
        <f t="shared" si="17"/>
        <v>44566.739999999991</v>
      </c>
      <c r="R517" s="95">
        <f t="shared" si="18"/>
        <v>885.43225964912278</v>
      </c>
    </row>
    <row r="518" spans="1:18" x14ac:dyDescent="0.35">
      <c r="A518" s="101">
        <v>6</v>
      </c>
      <c r="B518" s="102" t="s">
        <v>58</v>
      </c>
      <c r="C518" s="102" t="s">
        <v>387</v>
      </c>
      <c r="D518" s="102" t="s">
        <v>107</v>
      </c>
      <c r="E518" s="102" t="s">
        <v>388</v>
      </c>
      <c r="F518" s="102" t="s">
        <v>178</v>
      </c>
      <c r="G518" s="102" t="s">
        <v>753</v>
      </c>
      <c r="H518" s="103">
        <v>1893</v>
      </c>
      <c r="I518" s="101">
        <v>2</v>
      </c>
      <c r="J518" s="104">
        <f>'เลย '!F74</f>
        <v>349104.22</v>
      </c>
      <c r="K518" s="105">
        <f>SUM('เลย '!AI74)</f>
        <v>365413.37</v>
      </c>
      <c r="L518" s="106">
        <f>'เลย '!AJ74</f>
        <v>1236879.1600000001</v>
      </c>
      <c r="M518" s="106">
        <f>'เลย '!AK74</f>
        <v>1056743.71</v>
      </c>
      <c r="N518" s="102"/>
      <c r="O518" s="102"/>
      <c r="P518" s="102"/>
      <c r="Q518" s="94">
        <f t="shared" si="17"/>
        <v>180135.45000000019</v>
      </c>
      <c r="R518" s="95">
        <f t="shared" si="18"/>
        <v>653.3962810353936</v>
      </c>
    </row>
    <row r="519" spans="1:18" x14ac:dyDescent="0.35">
      <c r="A519" s="101">
        <v>7</v>
      </c>
      <c r="B519" s="102" t="s">
        <v>58</v>
      </c>
      <c r="C519" s="102" t="s">
        <v>387</v>
      </c>
      <c r="D519" s="102" t="s">
        <v>107</v>
      </c>
      <c r="E519" s="102" t="s">
        <v>388</v>
      </c>
      <c r="F519" s="102" t="s">
        <v>178</v>
      </c>
      <c r="G519" s="102" t="s">
        <v>754</v>
      </c>
      <c r="H519" s="103">
        <v>2527</v>
      </c>
      <c r="I519" s="101">
        <v>2</v>
      </c>
      <c r="J519" s="104">
        <f>'เลย '!F75</f>
        <v>410986.7</v>
      </c>
      <c r="K519" s="105">
        <f>SUM('เลย '!AI75)</f>
        <v>643793.75</v>
      </c>
      <c r="L519" s="106">
        <f>'เลย '!AJ75</f>
        <v>1897484.3399999999</v>
      </c>
      <c r="M519" s="106">
        <f>'เลย '!AK75</f>
        <v>1289595.98</v>
      </c>
      <c r="N519" s="102"/>
      <c r="O519" s="102"/>
      <c r="P519" s="102"/>
      <c r="Q519" s="94">
        <f t="shared" ref="Q519:Q582" si="19">L519-M519</f>
        <v>607888.35999999987</v>
      </c>
      <c r="R519" s="95">
        <f t="shared" ref="R519:R581" si="20">L519/H519</f>
        <v>750.88418678274627</v>
      </c>
    </row>
    <row r="520" spans="1:18" s="113" customFormat="1" x14ac:dyDescent="0.35">
      <c r="A520" s="107">
        <v>7</v>
      </c>
      <c r="B520" s="108" t="s">
        <v>58</v>
      </c>
      <c r="C520" s="108"/>
      <c r="D520" s="108"/>
      <c r="E520" s="108" t="s">
        <v>75</v>
      </c>
      <c r="F520" s="108"/>
      <c r="G520" s="108" t="s">
        <v>390</v>
      </c>
      <c r="H520" s="114">
        <f>SUM(H513:H519)</f>
        <v>13535</v>
      </c>
      <c r="I520" s="107"/>
      <c r="J520" s="110">
        <f>SUM(J513:J519)</f>
        <v>2189803.1999999997</v>
      </c>
      <c r="K520" s="110">
        <f>SUM(K513:K519)</f>
        <v>2849452.82</v>
      </c>
      <c r="L520" s="110">
        <f>SUM(L513:L519)</f>
        <v>9192711.6799999997</v>
      </c>
      <c r="M520" s="110">
        <f>SUM(M513:M519)</f>
        <v>7811190.8199999984</v>
      </c>
      <c r="N520" s="108">
        <v>6</v>
      </c>
      <c r="O520" s="108">
        <v>6</v>
      </c>
      <c r="P520" s="108">
        <f>N520-O520</f>
        <v>0</v>
      </c>
      <c r="Q520" s="111">
        <f t="shared" si="19"/>
        <v>1381520.8600000013</v>
      </c>
      <c r="R520" s="112">
        <f>L520/H520</f>
        <v>679.18076690062799</v>
      </c>
    </row>
    <row r="521" spans="1:18" x14ac:dyDescent="0.35">
      <c r="A521" s="101">
        <v>1</v>
      </c>
      <c r="B521" s="102" t="s">
        <v>58</v>
      </c>
      <c r="C521" s="102" t="s">
        <v>391</v>
      </c>
      <c r="D521" s="102" t="s">
        <v>114</v>
      </c>
      <c r="E521" s="102" t="s">
        <v>392</v>
      </c>
      <c r="F521" s="102" t="s">
        <v>208</v>
      </c>
      <c r="G521" s="102" t="s">
        <v>393</v>
      </c>
      <c r="H521" s="103"/>
      <c r="I521" s="101"/>
      <c r="J521" s="104"/>
      <c r="K521" s="105"/>
      <c r="L521" s="106"/>
      <c r="M521" s="106"/>
      <c r="N521" s="102"/>
      <c r="O521" s="102"/>
      <c r="P521" s="102"/>
    </row>
    <row r="522" spans="1:18" x14ac:dyDescent="0.35">
      <c r="A522" s="101">
        <v>2</v>
      </c>
      <c r="B522" s="102" t="s">
        <v>58</v>
      </c>
      <c r="C522" s="102" t="s">
        <v>391</v>
      </c>
      <c r="D522" s="102" t="s">
        <v>114</v>
      </c>
      <c r="E522" s="102" t="s">
        <v>392</v>
      </c>
      <c r="F522" s="102" t="s">
        <v>178</v>
      </c>
      <c r="G522" s="102" t="s">
        <v>755</v>
      </c>
      <c r="H522" s="103">
        <v>1798</v>
      </c>
      <c r="I522" s="101">
        <v>2</v>
      </c>
      <c r="J522" s="104">
        <f>'เลย '!F76</f>
        <v>130837.9</v>
      </c>
      <c r="K522" s="105">
        <f>SUM('เลย '!AI76)</f>
        <v>124009.15000000001</v>
      </c>
      <c r="L522" s="106">
        <f>'เลย '!AJ76</f>
        <v>841657.96</v>
      </c>
      <c r="M522" s="106">
        <f>'เลย '!AK76</f>
        <v>838444.82</v>
      </c>
      <c r="N522" s="102"/>
      <c r="O522" s="102"/>
      <c r="P522" s="102"/>
      <c r="Q522" s="94">
        <f t="shared" si="19"/>
        <v>3213.140000000014</v>
      </c>
      <c r="R522" s="95">
        <f t="shared" si="20"/>
        <v>468.10787541713012</v>
      </c>
    </row>
    <row r="523" spans="1:18" x14ac:dyDescent="0.35">
      <c r="A523" s="101">
        <v>3</v>
      </c>
      <c r="B523" s="102" t="s">
        <v>58</v>
      </c>
      <c r="C523" s="102" t="s">
        <v>391</v>
      </c>
      <c r="D523" s="102" t="s">
        <v>114</v>
      </c>
      <c r="E523" s="102" t="s">
        <v>392</v>
      </c>
      <c r="F523" s="102" t="s">
        <v>178</v>
      </c>
      <c r="G523" s="102" t="s">
        <v>756</v>
      </c>
      <c r="H523" s="103">
        <v>2341</v>
      </c>
      <c r="I523" s="101">
        <v>2</v>
      </c>
      <c r="J523" s="104">
        <f>'เลย '!F77</f>
        <v>208193.07</v>
      </c>
      <c r="K523" s="105">
        <f>SUM('เลย '!AI77)</f>
        <v>205462.05</v>
      </c>
      <c r="L523" s="106">
        <f>'เลย '!AJ77</f>
        <v>1401726.15</v>
      </c>
      <c r="M523" s="106">
        <f>'เลย '!AK77</f>
        <v>1408788.5</v>
      </c>
      <c r="N523" s="102"/>
      <c r="O523" s="102"/>
      <c r="P523" s="102"/>
      <c r="Q523" s="94">
        <f t="shared" si="19"/>
        <v>-7062.3500000000931</v>
      </c>
      <c r="R523" s="95">
        <f t="shared" si="20"/>
        <v>598.77238359675346</v>
      </c>
    </row>
    <row r="524" spans="1:18" x14ac:dyDescent="0.35">
      <c r="A524" s="101">
        <v>4</v>
      </c>
      <c r="B524" s="102" t="s">
        <v>58</v>
      </c>
      <c r="C524" s="102" t="s">
        <v>391</v>
      </c>
      <c r="D524" s="102" t="s">
        <v>114</v>
      </c>
      <c r="E524" s="102" t="s">
        <v>392</v>
      </c>
      <c r="F524" s="102" t="s">
        <v>178</v>
      </c>
      <c r="G524" s="102" t="s">
        <v>757</v>
      </c>
      <c r="H524" s="103">
        <v>2890</v>
      </c>
      <c r="I524" s="101">
        <v>2</v>
      </c>
      <c r="J524" s="104">
        <f>'เลย '!F78</f>
        <v>206799.99</v>
      </c>
      <c r="K524" s="105">
        <f>SUM('เลย '!AI78)</f>
        <v>93558.060000000012</v>
      </c>
      <c r="L524" s="106">
        <f>'เลย '!AJ78</f>
        <v>690339.77</v>
      </c>
      <c r="M524" s="106">
        <f>'เลย '!AK78</f>
        <v>896426.2</v>
      </c>
      <c r="N524" s="102"/>
      <c r="O524" s="102"/>
      <c r="P524" s="102"/>
      <c r="Q524" s="94">
        <f t="shared" si="19"/>
        <v>-206086.42999999993</v>
      </c>
      <c r="R524" s="95">
        <f t="shared" si="20"/>
        <v>238.87189273356401</v>
      </c>
    </row>
    <row r="525" spans="1:18" x14ac:dyDescent="0.35">
      <c r="A525" s="101">
        <v>5</v>
      </c>
      <c r="B525" s="102" t="s">
        <v>58</v>
      </c>
      <c r="C525" s="102" t="s">
        <v>391</v>
      </c>
      <c r="D525" s="102" t="s">
        <v>114</v>
      </c>
      <c r="E525" s="102" t="s">
        <v>392</v>
      </c>
      <c r="F525" s="102" t="s">
        <v>178</v>
      </c>
      <c r="G525" s="102" t="s">
        <v>758</v>
      </c>
      <c r="H525" s="103">
        <v>2426</v>
      </c>
      <c r="I525" s="101">
        <v>2</v>
      </c>
      <c r="J525" s="104">
        <f>'เลย '!F79</f>
        <v>611191.62</v>
      </c>
      <c r="K525" s="105">
        <f>SUM('เลย '!AI79)</f>
        <v>578470.73</v>
      </c>
      <c r="L525" s="106">
        <f>'เลย '!AJ79</f>
        <v>1060513.45</v>
      </c>
      <c r="M525" s="106">
        <f>'เลย '!AK79</f>
        <v>965530.04</v>
      </c>
      <c r="N525" s="102"/>
      <c r="O525" s="102"/>
      <c r="P525" s="102"/>
      <c r="Q525" s="94">
        <f t="shared" si="19"/>
        <v>94983.409999999916</v>
      </c>
      <c r="R525" s="95">
        <f t="shared" si="20"/>
        <v>437.14486809563067</v>
      </c>
    </row>
    <row r="526" spans="1:18" x14ac:dyDescent="0.35">
      <c r="A526" s="101">
        <v>6</v>
      </c>
      <c r="B526" s="102" t="s">
        <v>58</v>
      </c>
      <c r="C526" s="102" t="s">
        <v>391</v>
      </c>
      <c r="D526" s="102" t="s">
        <v>114</v>
      </c>
      <c r="E526" s="102" t="s">
        <v>392</v>
      </c>
      <c r="F526" s="102" t="s">
        <v>178</v>
      </c>
      <c r="G526" s="102" t="s">
        <v>759</v>
      </c>
      <c r="H526" s="103">
        <v>4213</v>
      </c>
      <c r="I526" s="101">
        <v>3</v>
      </c>
      <c r="J526" s="104">
        <f>'เลย '!F80</f>
        <v>837939.69</v>
      </c>
      <c r="K526" s="105">
        <f>SUM('เลย '!AI80)</f>
        <v>766277.71</v>
      </c>
      <c r="L526" s="106">
        <f>'เลย '!AJ80</f>
        <v>566059.84</v>
      </c>
      <c r="M526" s="106">
        <f>'เลย '!AK80</f>
        <v>473983.99999999994</v>
      </c>
      <c r="N526" s="102"/>
      <c r="O526" s="102"/>
      <c r="P526" s="102"/>
      <c r="Q526" s="94">
        <f t="shared" si="19"/>
        <v>92075.840000000026</v>
      </c>
      <c r="R526" s="95">
        <f t="shared" si="20"/>
        <v>134.36027533823878</v>
      </c>
    </row>
    <row r="527" spans="1:18" x14ac:dyDescent="0.35">
      <c r="A527" s="101">
        <v>7</v>
      </c>
      <c r="B527" s="102" t="s">
        <v>58</v>
      </c>
      <c r="C527" s="102" t="s">
        <v>391</v>
      </c>
      <c r="D527" s="102" t="s">
        <v>114</v>
      </c>
      <c r="E527" s="102" t="s">
        <v>392</v>
      </c>
      <c r="F527" s="102" t="s">
        <v>178</v>
      </c>
      <c r="G527" s="102" t="s">
        <v>760</v>
      </c>
      <c r="H527" s="103">
        <v>2664</v>
      </c>
      <c r="I527" s="101">
        <v>2</v>
      </c>
      <c r="J527" s="104">
        <f>'เลย '!F81</f>
        <v>440631.26</v>
      </c>
      <c r="K527" s="105">
        <f>SUM('เลย '!AI81)</f>
        <v>438256.1</v>
      </c>
      <c r="L527" s="106">
        <f>'เลย '!AJ81</f>
        <v>685441.29</v>
      </c>
      <c r="M527" s="106">
        <f>'เลย '!AK81</f>
        <v>673411.95</v>
      </c>
      <c r="N527" s="102"/>
      <c r="O527" s="102"/>
      <c r="P527" s="102"/>
      <c r="Q527" s="94">
        <f t="shared" si="19"/>
        <v>12029.340000000084</v>
      </c>
      <c r="R527" s="95">
        <f t="shared" si="20"/>
        <v>257.29778153153154</v>
      </c>
    </row>
    <row r="528" spans="1:18" x14ac:dyDescent="0.35">
      <c r="A528" s="101">
        <v>8</v>
      </c>
      <c r="B528" s="102" t="s">
        <v>58</v>
      </c>
      <c r="C528" s="102" t="s">
        <v>391</v>
      </c>
      <c r="D528" s="102" t="s">
        <v>114</v>
      </c>
      <c r="E528" s="102" t="s">
        <v>392</v>
      </c>
      <c r="F528" s="102" t="s">
        <v>178</v>
      </c>
      <c r="G528" s="102" t="s">
        <v>761</v>
      </c>
      <c r="H528" s="103">
        <v>642</v>
      </c>
      <c r="I528" s="101">
        <v>1</v>
      </c>
      <c r="J528" s="104">
        <f>'เลย '!F82</f>
        <v>33775.040000000001</v>
      </c>
      <c r="K528" s="105">
        <f>SUM('เลย '!AI82)</f>
        <v>35876.15</v>
      </c>
      <c r="L528" s="106">
        <f>'เลย '!AJ82</f>
        <v>684670.90999999992</v>
      </c>
      <c r="M528" s="106">
        <f>'เลย '!AK82</f>
        <v>873957.6100000001</v>
      </c>
      <c r="N528" s="102"/>
      <c r="O528" s="102"/>
      <c r="P528" s="102"/>
      <c r="Q528" s="94">
        <f t="shared" si="19"/>
        <v>-189286.70000000019</v>
      </c>
      <c r="R528" s="95">
        <f t="shared" si="20"/>
        <v>1066.4655919003114</v>
      </c>
    </row>
    <row r="529" spans="1:18" x14ac:dyDescent="0.35">
      <c r="A529" s="101">
        <v>9</v>
      </c>
      <c r="B529" s="102" t="s">
        <v>58</v>
      </c>
      <c r="C529" s="102" t="s">
        <v>391</v>
      </c>
      <c r="D529" s="102" t="s">
        <v>114</v>
      </c>
      <c r="E529" s="102" t="s">
        <v>392</v>
      </c>
      <c r="F529" s="102" t="s">
        <v>178</v>
      </c>
      <c r="G529" s="102" t="s">
        <v>762</v>
      </c>
      <c r="H529" s="103">
        <v>701</v>
      </c>
      <c r="I529" s="101">
        <v>1</v>
      </c>
      <c r="J529" s="104">
        <f>'เลย '!F83</f>
        <v>443676.31</v>
      </c>
      <c r="K529" s="105">
        <f>SUM('เลย '!AI83)</f>
        <v>428940.25999999995</v>
      </c>
      <c r="L529" s="106">
        <f>'เลย '!AJ83</f>
        <v>779792.09</v>
      </c>
      <c r="M529" s="106">
        <f>'เลย '!AK83</f>
        <v>758014.02999999991</v>
      </c>
      <c r="N529" s="102"/>
      <c r="O529" s="102"/>
      <c r="P529" s="102"/>
      <c r="Q529" s="94">
        <f t="shared" si="19"/>
        <v>21778.060000000056</v>
      </c>
      <c r="R529" s="95">
        <f t="shared" si="20"/>
        <v>1112.3995577746077</v>
      </c>
    </row>
    <row r="530" spans="1:18" x14ac:dyDescent="0.35">
      <c r="A530" s="101">
        <v>10</v>
      </c>
      <c r="B530" s="102" t="s">
        <v>58</v>
      </c>
      <c r="C530" s="102" t="s">
        <v>391</v>
      </c>
      <c r="D530" s="102" t="s">
        <v>114</v>
      </c>
      <c r="E530" s="102" t="s">
        <v>392</v>
      </c>
      <c r="F530" s="102" t="s">
        <v>178</v>
      </c>
      <c r="G530" s="102" t="s">
        <v>763</v>
      </c>
      <c r="H530" s="103">
        <v>803</v>
      </c>
      <c r="I530" s="101">
        <v>1</v>
      </c>
      <c r="J530" s="104">
        <f>'เลย '!F84</f>
        <v>426335.14</v>
      </c>
      <c r="K530" s="105">
        <f>SUM('เลย '!AI84)</f>
        <v>352038.33</v>
      </c>
      <c r="L530" s="106">
        <f>'เลย '!AJ84</f>
        <v>782618.81</v>
      </c>
      <c r="M530" s="106">
        <f>'เลย '!AK84</f>
        <v>788869.54</v>
      </c>
      <c r="N530" s="102"/>
      <c r="O530" s="102"/>
      <c r="P530" s="102"/>
      <c r="Q530" s="94">
        <f t="shared" si="19"/>
        <v>-6250.7299999999814</v>
      </c>
      <c r="R530" s="95">
        <f t="shared" si="20"/>
        <v>974.61869240348699</v>
      </c>
    </row>
    <row r="531" spans="1:18" s="113" customFormat="1" x14ac:dyDescent="0.35">
      <c r="A531" s="107">
        <v>8</v>
      </c>
      <c r="B531" s="108" t="s">
        <v>58</v>
      </c>
      <c r="C531" s="108"/>
      <c r="D531" s="108"/>
      <c r="E531" s="108" t="s">
        <v>75</v>
      </c>
      <c r="F531" s="108"/>
      <c r="G531" s="108" t="s">
        <v>394</v>
      </c>
      <c r="H531" s="114">
        <f>SUM(H522:H530)</f>
        <v>18478</v>
      </c>
      <c r="I531" s="107"/>
      <c r="J531" s="110">
        <f>SUM(J521:J530)</f>
        <v>3339380.0200000005</v>
      </c>
      <c r="K531" s="110">
        <f>SUM(K521:K530)</f>
        <v>3022888.5399999996</v>
      </c>
      <c r="L531" s="110">
        <f>SUM(L521:L530)</f>
        <v>7492820.2699999996</v>
      </c>
      <c r="M531" s="110">
        <f>SUM(M521:M530)</f>
        <v>7677426.6900000004</v>
      </c>
      <c r="N531" s="108">
        <v>9</v>
      </c>
      <c r="O531" s="108">
        <v>9</v>
      </c>
      <c r="P531" s="108">
        <f>N531-O531</f>
        <v>0</v>
      </c>
      <c r="Q531" s="111">
        <f t="shared" si="19"/>
        <v>-184606.42000000086</v>
      </c>
      <c r="R531" s="112">
        <f>L531/H531</f>
        <v>405.49952754627122</v>
      </c>
    </row>
    <row r="532" spans="1:18" x14ac:dyDescent="0.35">
      <c r="A532" s="101">
        <v>1</v>
      </c>
      <c r="B532" s="102" t="s">
        <v>58</v>
      </c>
      <c r="C532" s="102" t="s">
        <v>395</v>
      </c>
      <c r="D532" s="102" t="s">
        <v>121</v>
      </c>
      <c r="E532" s="102" t="s">
        <v>396</v>
      </c>
      <c r="F532" s="102" t="s">
        <v>208</v>
      </c>
      <c r="G532" s="102" t="s">
        <v>397</v>
      </c>
      <c r="H532" s="103"/>
      <c r="I532" s="101"/>
      <c r="J532" s="104"/>
      <c r="K532" s="105"/>
      <c r="L532" s="106"/>
      <c r="M532" s="106"/>
      <c r="N532" s="102"/>
      <c r="O532" s="102"/>
      <c r="P532" s="102"/>
    </row>
    <row r="533" spans="1:18" x14ac:dyDescent="0.35">
      <c r="A533" s="101">
        <v>2</v>
      </c>
      <c r="B533" s="102" t="s">
        <v>58</v>
      </c>
      <c r="C533" s="102" t="s">
        <v>395</v>
      </c>
      <c r="D533" s="102" t="s">
        <v>121</v>
      </c>
      <c r="E533" s="102" t="s">
        <v>396</v>
      </c>
      <c r="F533" s="102" t="s">
        <v>178</v>
      </c>
      <c r="G533" s="102" t="s">
        <v>764</v>
      </c>
      <c r="H533" s="103">
        <v>3708</v>
      </c>
      <c r="I533" s="101">
        <v>3</v>
      </c>
      <c r="J533" s="104">
        <f>'เลย '!F85</f>
        <v>672997.66</v>
      </c>
      <c r="K533" s="105">
        <f>SUM('เลย '!AI85)</f>
        <v>764795.93</v>
      </c>
      <c r="L533" s="106">
        <f>'เลย '!AJ85</f>
        <v>1601653.61</v>
      </c>
      <c r="M533" s="106">
        <f>'เลย '!AK85</f>
        <v>1104604.1800000002</v>
      </c>
      <c r="N533" s="102"/>
      <c r="O533" s="102"/>
      <c r="P533" s="102"/>
      <c r="Q533" s="94">
        <f t="shared" si="19"/>
        <v>497049.42999999993</v>
      </c>
      <c r="R533" s="95">
        <f t="shared" si="20"/>
        <v>431.94541801510252</v>
      </c>
    </row>
    <row r="534" spans="1:18" x14ac:dyDescent="0.35">
      <c r="A534" s="101">
        <v>3</v>
      </c>
      <c r="B534" s="102" t="s">
        <v>58</v>
      </c>
      <c r="C534" s="102" t="s">
        <v>395</v>
      </c>
      <c r="D534" s="102" t="s">
        <v>121</v>
      </c>
      <c r="E534" s="102" t="s">
        <v>396</v>
      </c>
      <c r="F534" s="102" t="s">
        <v>178</v>
      </c>
      <c r="G534" s="102" t="s">
        <v>765</v>
      </c>
      <c r="H534" s="103">
        <v>7673</v>
      </c>
      <c r="I534" s="101">
        <v>5</v>
      </c>
      <c r="J534" s="104">
        <f>'เลย '!F86</f>
        <v>1183530.32</v>
      </c>
      <c r="K534" s="105">
        <f>SUM('เลย '!AI86)</f>
        <v>1058697.0500000003</v>
      </c>
      <c r="L534" s="106">
        <f>'เลย '!AJ86</f>
        <v>2157411.77</v>
      </c>
      <c r="M534" s="106">
        <f>'เลย '!AK86</f>
        <v>1973753.9600000002</v>
      </c>
      <c r="N534" s="102"/>
      <c r="O534" s="102"/>
      <c r="P534" s="102"/>
      <c r="Q534" s="94">
        <f t="shared" si="19"/>
        <v>183657.80999999982</v>
      </c>
      <c r="R534" s="95">
        <f t="shared" si="20"/>
        <v>281.16926495503714</v>
      </c>
    </row>
    <row r="535" spans="1:18" x14ac:dyDescent="0.35">
      <c r="A535" s="101">
        <v>4</v>
      </c>
      <c r="B535" s="102" t="s">
        <v>58</v>
      </c>
      <c r="C535" s="102" t="s">
        <v>395</v>
      </c>
      <c r="D535" s="102" t="s">
        <v>121</v>
      </c>
      <c r="E535" s="102" t="s">
        <v>396</v>
      </c>
      <c r="F535" s="102" t="s">
        <v>178</v>
      </c>
      <c r="G535" s="102" t="s">
        <v>766</v>
      </c>
      <c r="H535" s="103">
        <v>6916</v>
      </c>
      <c r="I535" s="101">
        <v>5</v>
      </c>
      <c r="J535" s="104">
        <f>'เลย '!F87</f>
        <v>1531816.13</v>
      </c>
      <c r="K535" s="105">
        <f>SUM('เลย '!AI87)</f>
        <v>1614000.0399999998</v>
      </c>
      <c r="L535" s="106">
        <f>'เลย '!AJ87</f>
        <v>3435788.19</v>
      </c>
      <c r="M535" s="106">
        <f>'เลย '!AK87</f>
        <v>2497107.0900000003</v>
      </c>
      <c r="N535" s="102"/>
      <c r="O535" s="102"/>
      <c r="P535" s="102"/>
      <c r="Q535" s="94">
        <f t="shared" si="19"/>
        <v>938681.09999999963</v>
      </c>
      <c r="R535" s="95">
        <f t="shared" si="20"/>
        <v>496.78834441873914</v>
      </c>
    </row>
    <row r="536" spans="1:18" x14ac:dyDescent="0.35">
      <c r="A536" s="101">
        <v>5</v>
      </c>
      <c r="B536" s="102" t="s">
        <v>58</v>
      </c>
      <c r="C536" s="102" t="s">
        <v>395</v>
      </c>
      <c r="D536" s="102" t="s">
        <v>121</v>
      </c>
      <c r="E536" s="102" t="s">
        <v>396</v>
      </c>
      <c r="F536" s="102" t="s">
        <v>178</v>
      </c>
      <c r="G536" s="102" t="s">
        <v>767</v>
      </c>
      <c r="H536" s="103">
        <v>4950</v>
      </c>
      <c r="I536" s="101">
        <v>4</v>
      </c>
      <c r="J536" s="104">
        <f>'เลย '!F88</f>
        <v>661107.27</v>
      </c>
      <c r="K536" s="105">
        <f>SUM('เลย '!AI88)</f>
        <v>635918.1</v>
      </c>
      <c r="L536" s="106">
        <f>'เลย '!AJ88</f>
        <v>1880420.3199999998</v>
      </c>
      <c r="M536" s="106">
        <f>'เลย '!AK88</f>
        <v>1708860.8800000001</v>
      </c>
      <c r="N536" s="102"/>
      <c r="O536" s="102"/>
      <c r="P536" s="102"/>
      <c r="Q536" s="94">
        <f t="shared" si="19"/>
        <v>171559.43999999971</v>
      </c>
      <c r="R536" s="95">
        <f t="shared" si="20"/>
        <v>379.88289292929289</v>
      </c>
    </row>
    <row r="537" spans="1:18" x14ac:dyDescent="0.35">
      <c r="A537" s="101">
        <v>6</v>
      </c>
      <c r="B537" s="102" t="s">
        <v>58</v>
      </c>
      <c r="C537" s="102" t="s">
        <v>395</v>
      </c>
      <c r="D537" s="102" t="s">
        <v>121</v>
      </c>
      <c r="E537" s="102" t="s">
        <v>396</v>
      </c>
      <c r="F537" s="102" t="s">
        <v>178</v>
      </c>
      <c r="G537" s="102" t="s">
        <v>768</v>
      </c>
      <c r="H537" s="103">
        <v>3876</v>
      </c>
      <c r="I537" s="101">
        <v>3</v>
      </c>
      <c r="J537" s="104">
        <f>'เลย '!F89</f>
        <v>532894.69999999995</v>
      </c>
      <c r="K537" s="105">
        <f>SUM('เลย '!AI89)</f>
        <v>943354.01</v>
      </c>
      <c r="L537" s="106">
        <f>'เลย '!AJ89</f>
        <v>1605743.69</v>
      </c>
      <c r="M537" s="106">
        <f>'เลย '!AK89</f>
        <v>1267567.5</v>
      </c>
      <c r="N537" s="102"/>
      <c r="O537" s="102"/>
      <c r="P537" s="102"/>
      <c r="Q537" s="94">
        <f t="shared" si="19"/>
        <v>338176.18999999994</v>
      </c>
      <c r="R537" s="95">
        <f t="shared" si="20"/>
        <v>414.27855779153765</v>
      </c>
    </row>
    <row r="538" spans="1:18" x14ac:dyDescent="0.35">
      <c r="A538" s="101">
        <v>7</v>
      </c>
      <c r="B538" s="102" t="s">
        <v>58</v>
      </c>
      <c r="C538" s="102" t="s">
        <v>395</v>
      </c>
      <c r="D538" s="102" t="s">
        <v>121</v>
      </c>
      <c r="E538" s="102" t="s">
        <v>396</v>
      </c>
      <c r="F538" s="102" t="s">
        <v>178</v>
      </c>
      <c r="G538" s="102" t="s">
        <v>769</v>
      </c>
      <c r="H538" s="103">
        <v>1854</v>
      </c>
      <c r="I538" s="101">
        <v>2</v>
      </c>
      <c r="J538" s="104">
        <f>'เลย '!F90</f>
        <v>244871.03</v>
      </c>
      <c r="K538" s="105">
        <f>SUM('เลย '!AI90)</f>
        <v>287337.14</v>
      </c>
      <c r="L538" s="106">
        <f>'เลย '!AJ90</f>
        <v>717754.48</v>
      </c>
      <c r="M538" s="106">
        <f>'เลย '!AK90</f>
        <v>615997.29999999993</v>
      </c>
      <c r="N538" s="102"/>
      <c r="O538" s="102"/>
      <c r="P538" s="102"/>
      <c r="Q538" s="94">
        <f t="shared" si="19"/>
        <v>101757.18000000005</v>
      </c>
      <c r="R538" s="95">
        <f t="shared" si="20"/>
        <v>387.13833872707659</v>
      </c>
    </row>
    <row r="539" spans="1:18" x14ac:dyDescent="0.35">
      <c r="A539" s="101">
        <v>8</v>
      </c>
      <c r="B539" s="102" t="s">
        <v>58</v>
      </c>
      <c r="C539" s="102" t="s">
        <v>395</v>
      </c>
      <c r="D539" s="102" t="s">
        <v>121</v>
      </c>
      <c r="E539" s="102" t="s">
        <v>396</v>
      </c>
      <c r="F539" s="102" t="s">
        <v>178</v>
      </c>
      <c r="G539" s="102" t="s">
        <v>770</v>
      </c>
      <c r="H539" s="103">
        <v>6037</v>
      </c>
      <c r="I539" s="101">
        <v>5</v>
      </c>
      <c r="J539" s="104">
        <f>'เลย '!F91</f>
        <v>470423.54</v>
      </c>
      <c r="K539" s="105">
        <f>SUM('เลย '!AI91)</f>
        <v>527728.97</v>
      </c>
      <c r="L539" s="106">
        <f>'เลย '!AJ91</f>
        <v>2160066.2000000002</v>
      </c>
      <c r="M539" s="106">
        <f>'เลย '!AK91</f>
        <v>2190841.12</v>
      </c>
      <c r="N539" s="102"/>
      <c r="O539" s="102"/>
      <c r="P539" s="102"/>
      <c r="Q539" s="94">
        <f t="shared" si="19"/>
        <v>-30774.919999999925</v>
      </c>
      <c r="R539" s="95">
        <f t="shared" si="20"/>
        <v>357.80457180718901</v>
      </c>
    </row>
    <row r="540" spans="1:18" x14ac:dyDescent="0.35">
      <c r="A540" s="101">
        <v>9</v>
      </c>
      <c r="B540" s="102" t="s">
        <v>58</v>
      </c>
      <c r="C540" s="102" t="s">
        <v>395</v>
      </c>
      <c r="D540" s="102" t="s">
        <v>121</v>
      </c>
      <c r="E540" s="102" t="s">
        <v>396</v>
      </c>
      <c r="F540" s="102" t="s">
        <v>178</v>
      </c>
      <c r="G540" s="102" t="s">
        <v>771</v>
      </c>
      <c r="H540" s="103">
        <v>1678</v>
      </c>
      <c r="I540" s="101">
        <v>2</v>
      </c>
      <c r="J540" s="104">
        <f>'เลย '!F92</f>
        <v>206582.3</v>
      </c>
      <c r="K540" s="105">
        <f>SUM('เลย '!AI92)</f>
        <v>201676.4</v>
      </c>
      <c r="L540" s="106">
        <f>'เลย '!AJ92</f>
        <v>1040054.15</v>
      </c>
      <c r="M540" s="106">
        <f>'เลย '!AK92</f>
        <v>1110650.3500000001</v>
      </c>
      <c r="N540" s="102"/>
      <c r="O540" s="102"/>
      <c r="P540" s="102"/>
      <c r="Q540" s="94">
        <f t="shared" si="19"/>
        <v>-70596.20000000007</v>
      </c>
      <c r="R540" s="95">
        <f t="shared" si="20"/>
        <v>619.81772943980934</v>
      </c>
    </row>
    <row r="541" spans="1:18" x14ac:dyDescent="0.35">
      <c r="A541" s="101">
        <v>10</v>
      </c>
      <c r="B541" s="102" t="s">
        <v>58</v>
      </c>
      <c r="C541" s="102" t="s">
        <v>395</v>
      </c>
      <c r="D541" s="102" t="s">
        <v>121</v>
      </c>
      <c r="E541" s="102" t="s">
        <v>396</v>
      </c>
      <c r="F541" s="102" t="s">
        <v>178</v>
      </c>
      <c r="G541" s="102" t="s">
        <v>772</v>
      </c>
      <c r="H541" s="103">
        <v>3501</v>
      </c>
      <c r="I541" s="101">
        <v>3</v>
      </c>
      <c r="J541" s="104">
        <f>'เลย '!F93</f>
        <v>486294.67</v>
      </c>
      <c r="K541" s="105">
        <f>SUM('เลย '!AI93)</f>
        <v>566924.5199999999</v>
      </c>
      <c r="L541" s="106">
        <f>'เลย '!AJ93</f>
        <v>887483.33000000007</v>
      </c>
      <c r="M541" s="106">
        <f>'เลย '!AK93</f>
        <v>752307.1100000001</v>
      </c>
      <c r="N541" s="102"/>
      <c r="O541" s="102"/>
      <c r="P541" s="102"/>
      <c r="Q541" s="94">
        <f t="shared" si="19"/>
        <v>135176.21999999997</v>
      </c>
      <c r="R541" s="95">
        <f t="shared" si="20"/>
        <v>253.49423878891747</v>
      </c>
    </row>
    <row r="542" spans="1:18" x14ac:dyDescent="0.35">
      <c r="A542" s="101">
        <v>11</v>
      </c>
      <c r="B542" s="102" t="s">
        <v>58</v>
      </c>
      <c r="C542" s="102" t="s">
        <v>395</v>
      </c>
      <c r="D542" s="102" t="s">
        <v>121</v>
      </c>
      <c r="E542" s="102" t="s">
        <v>396</v>
      </c>
      <c r="F542" s="102" t="s">
        <v>178</v>
      </c>
      <c r="G542" s="102" t="s">
        <v>773</v>
      </c>
      <c r="H542" s="103">
        <v>3131</v>
      </c>
      <c r="I542" s="101">
        <v>3</v>
      </c>
      <c r="J542" s="104">
        <f>'เลย '!F94</f>
        <v>337043.43</v>
      </c>
      <c r="K542" s="105">
        <f>SUM('เลย '!AI94)</f>
        <v>546486.56000000006</v>
      </c>
      <c r="L542" s="106">
        <f>'เลย '!AJ94</f>
        <v>1540321.94</v>
      </c>
      <c r="M542" s="106">
        <f>'เลย '!AK94</f>
        <v>1584867.6300000001</v>
      </c>
      <c r="N542" s="102"/>
      <c r="O542" s="102"/>
      <c r="P542" s="102"/>
      <c r="Q542" s="94">
        <f t="shared" si="19"/>
        <v>-44545.690000000177</v>
      </c>
      <c r="R542" s="95">
        <f t="shared" si="20"/>
        <v>491.95846055573298</v>
      </c>
    </row>
    <row r="543" spans="1:18" x14ac:dyDescent="0.35">
      <c r="A543" s="101">
        <v>12</v>
      </c>
      <c r="B543" s="102" t="s">
        <v>58</v>
      </c>
      <c r="C543" s="102" t="s">
        <v>395</v>
      </c>
      <c r="D543" s="102" t="s">
        <v>121</v>
      </c>
      <c r="E543" s="102" t="s">
        <v>396</v>
      </c>
      <c r="F543" s="102" t="s">
        <v>178</v>
      </c>
      <c r="G543" s="102" t="s">
        <v>774</v>
      </c>
      <c r="H543" s="103">
        <v>3078</v>
      </c>
      <c r="I543" s="101">
        <v>3</v>
      </c>
      <c r="J543" s="104">
        <f>'เลย '!F95</f>
        <v>325746.40999999997</v>
      </c>
      <c r="K543" s="105">
        <f>SUM('เลย '!AI95)</f>
        <v>280131.02999999997</v>
      </c>
      <c r="L543" s="106">
        <f>'เลย '!AJ95</f>
        <v>1178198.27</v>
      </c>
      <c r="M543" s="106">
        <f>'เลย '!AK95</f>
        <v>1096785.01</v>
      </c>
      <c r="N543" s="102"/>
      <c r="O543" s="102"/>
      <c r="P543" s="102"/>
      <c r="Q543" s="94">
        <f t="shared" si="19"/>
        <v>81413.260000000009</v>
      </c>
      <c r="R543" s="95">
        <f t="shared" si="20"/>
        <v>382.78046458739442</v>
      </c>
    </row>
    <row r="544" spans="1:18" x14ac:dyDescent="0.35">
      <c r="A544" s="101">
        <v>13</v>
      </c>
      <c r="B544" s="102" t="s">
        <v>58</v>
      </c>
      <c r="C544" s="102" t="s">
        <v>395</v>
      </c>
      <c r="D544" s="102" t="s">
        <v>121</v>
      </c>
      <c r="E544" s="102" t="s">
        <v>396</v>
      </c>
      <c r="F544" s="102" t="s">
        <v>178</v>
      </c>
      <c r="G544" s="102" t="s">
        <v>775</v>
      </c>
      <c r="H544" s="103">
        <v>4356</v>
      </c>
      <c r="I544" s="101">
        <v>3</v>
      </c>
      <c r="J544" s="104">
        <f>'เลย '!F96</f>
        <v>503661.73</v>
      </c>
      <c r="K544" s="105">
        <f>SUM('เลย '!AI96)</f>
        <v>535438.99</v>
      </c>
      <c r="L544" s="106">
        <f>'เลย '!AJ96</f>
        <v>1140166.83</v>
      </c>
      <c r="M544" s="106">
        <f>'เลย '!AK96</f>
        <v>847830.8</v>
      </c>
      <c r="N544" s="102"/>
      <c r="O544" s="102"/>
      <c r="P544" s="102"/>
      <c r="Q544" s="94">
        <f t="shared" si="19"/>
        <v>292336.03000000003</v>
      </c>
      <c r="R544" s="95">
        <f t="shared" si="20"/>
        <v>261.74628787878788</v>
      </c>
    </row>
    <row r="545" spans="1:18" x14ac:dyDescent="0.35">
      <c r="A545" s="101">
        <v>14</v>
      </c>
      <c r="B545" s="102" t="s">
        <v>58</v>
      </c>
      <c r="C545" s="102" t="s">
        <v>395</v>
      </c>
      <c r="D545" s="102" t="s">
        <v>121</v>
      </c>
      <c r="E545" s="102" t="s">
        <v>396</v>
      </c>
      <c r="F545" s="102" t="s">
        <v>178</v>
      </c>
      <c r="G545" s="102" t="s">
        <v>776</v>
      </c>
      <c r="H545" s="103">
        <v>5580</v>
      </c>
      <c r="I545" s="101">
        <v>4</v>
      </c>
      <c r="J545" s="104">
        <f>'เลย '!F97</f>
        <v>242422.9</v>
      </c>
      <c r="K545" s="105">
        <f>SUM('เลย '!AI97)</f>
        <v>545519.5</v>
      </c>
      <c r="L545" s="106">
        <f>'เลย '!AJ97</f>
        <v>1152393.21</v>
      </c>
      <c r="M545" s="106">
        <f>'เลย '!AK97</f>
        <v>925169.06</v>
      </c>
      <c r="N545" s="102"/>
      <c r="O545" s="102"/>
      <c r="P545" s="102"/>
      <c r="Q545" s="94">
        <f t="shared" si="19"/>
        <v>227224.14999999991</v>
      </c>
      <c r="R545" s="95">
        <f t="shared" si="20"/>
        <v>206.52208064516128</v>
      </c>
    </row>
    <row r="546" spans="1:18" x14ac:dyDescent="0.35">
      <c r="A546" s="101">
        <v>15</v>
      </c>
      <c r="B546" s="102" t="s">
        <v>58</v>
      </c>
      <c r="C546" s="102" t="s">
        <v>395</v>
      </c>
      <c r="D546" s="102" t="s">
        <v>121</v>
      </c>
      <c r="E546" s="102" t="s">
        <v>396</v>
      </c>
      <c r="F546" s="102" t="s">
        <v>178</v>
      </c>
      <c r="G546" s="102" t="s">
        <v>777</v>
      </c>
      <c r="H546" s="103">
        <v>4092</v>
      </c>
      <c r="I546" s="101">
        <v>3</v>
      </c>
      <c r="J546" s="104">
        <f>'เลย '!F98</f>
        <v>664107.89</v>
      </c>
      <c r="K546" s="105">
        <f>SUM('เลย '!AI98)</f>
        <v>813284.35</v>
      </c>
      <c r="L546" s="106">
        <f>'เลย '!AJ98</f>
        <v>1718083.8199999998</v>
      </c>
      <c r="M546" s="106">
        <f>'เลย '!AK98</f>
        <v>1457592.17</v>
      </c>
      <c r="N546" s="102"/>
      <c r="O546" s="102"/>
      <c r="P546" s="102"/>
      <c r="Q546" s="94">
        <f t="shared" si="19"/>
        <v>260491.64999999991</v>
      </c>
      <c r="R546" s="95">
        <f t="shared" si="20"/>
        <v>419.8640811339198</v>
      </c>
    </row>
    <row r="547" spans="1:18" x14ac:dyDescent="0.35">
      <c r="A547" s="101">
        <v>16</v>
      </c>
      <c r="B547" s="102" t="s">
        <v>58</v>
      </c>
      <c r="C547" s="102" t="s">
        <v>395</v>
      </c>
      <c r="D547" s="102" t="s">
        <v>121</v>
      </c>
      <c r="E547" s="102" t="s">
        <v>396</v>
      </c>
      <c r="F547" s="102" t="s">
        <v>178</v>
      </c>
      <c r="G547" s="102" t="s">
        <v>778</v>
      </c>
      <c r="H547" s="103">
        <v>5915</v>
      </c>
      <c r="I547" s="101">
        <v>4</v>
      </c>
      <c r="J547" s="104">
        <f>'เลย '!F99</f>
        <v>1921997.3</v>
      </c>
      <c r="K547" s="105">
        <f>SUM('เลย '!AI99)</f>
        <v>2026074.5</v>
      </c>
      <c r="L547" s="106">
        <f>'เลย '!AJ99</f>
        <v>3090753.1399999997</v>
      </c>
      <c r="M547" s="106">
        <f>'เลย '!AK99</f>
        <v>1949478.21</v>
      </c>
      <c r="N547" s="102"/>
      <c r="O547" s="102"/>
      <c r="P547" s="102"/>
      <c r="Q547" s="94">
        <f t="shared" si="19"/>
        <v>1141274.9299999997</v>
      </c>
      <c r="R547" s="95">
        <f t="shared" si="20"/>
        <v>522.52800338123404</v>
      </c>
    </row>
    <row r="548" spans="1:18" x14ac:dyDescent="0.35">
      <c r="A548" s="101">
        <v>17</v>
      </c>
      <c r="B548" s="102" t="s">
        <v>58</v>
      </c>
      <c r="C548" s="102" t="s">
        <v>395</v>
      </c>
      <c r="D548" s="102" t="s">
        <v>121</v>
      </c>
      <c r="E548" s="102" t="s">
        <v>396</v>
      </c>
      <c r="F548" s="102" t="s">
        <v>178</v>
      </c>
      <c r="G548" s="102" t="s">
        <v>779</v>
      </c>
      <c r="H548" s="103">
        <v>3232</v>
      </c>
      <c r="I548" s="101">
        <v>3</v>
      </c>
      <c r="J548" s="104">
        <f>'เลย '!F100</f>
        <v>202339.47</v>
      </c>
      <c r="K548" s="105">
        <f>SUM('เลย '!AI100)</f>
        <v>201274.11000000004</v>
      </c>
      <c r="L548" s="106">
        <f>'เลย '!AJ100</f>
        <v>719952.29999999993</v>
      </c>
      <c r="M548" s="106">
        <f>'เลย '!AK100</f>
        <v>780817.5</v>
      </c>
      <c r="N548" s="102"/>
      <c r="O548" s="102"/>
      <c r="P548" s="102"/>
      <c r="Q548" s="94">
        <f t="shared" si="19"/>
        <v>-60865.20000000007</v>
      </c>
      <c r="R548" s="95">
        <f t="shared" si="20"/>
        <v>222.75751856435642</v>
      </c>
    </row>
    <row r="549" spans="1:18" x14ac:dyDescent="0.35">
      <c r="A549" s="101">
        <v>18</v>
      </c>
      <c r="B549" s="102" t="s">
        <v>58</v>
      </c>
      <c r="C549" s="102" t="s">
        <v>395</v>
      </c>
      <c r="D549" s="102" t="s">
        <v>121</v>
      </c>
      <c r="E549" s="102" t="s">
        <v>396</v>
      </c>
      <c r="F549" s="102" t="s">
        <v>178</v>
      </c>
      <c r="G549" s="102" t="s">
        <v>780</v>
      </c>
      <c r="H549" s="103">
        <v>4642</v>
      </c>
      <c r="I549" s="101">
        <v>4</v>
      </c>
      <c r="J549" s="104">
        <f>'เลย '!F101</f>
        <v>462681.29</v>
      </c>
      <c r="K549" s="105">
        <f>SUM('เลย '!AI101)</f>
        <v>510514.19999999995</v>
      </c>
      <c r="L549" s="106">
        <f>'เลย '!AJ101</f>
        <v>1900787.48</v>
      </c>
      <c r="M549" s="106">
        <f>'เลย '!AK101</f>
        <v>1767846.07</v>
      </c>
      <c r="N549" s="102"/>
      <c r="O549" s="102"/>
      <c r="P549" s="102"/>
      <c r="Q549" s="94">
        <f t="shared" si="19"/>
        <v>132941.40999999992</v>
      </c>
      <c r="R549" s="95">
        <f t="shared" si="20"/>
        <v>409.47597587246878</v>
      </c>
    </row>
    <row r="550" spans="1:18" s="113" customFormat="1" x14ac:dyDescent="0.35">
      <c r="A550" s="107">
        <v>9</v>
      </c>
      <c r="B550" s="108" t="s">
        <v>58</v>
      </c>
      <c r="C550" s="108"/>
      <c r="D550" s="108"/>
      <c r="E550" s="108" t="s">
        <v>75</v>
      </c>
      <c r="F550" s="108"/>
      <c r="G550" s="108" t="s">
        <v>398</v>
      </c>
      <c r="H550" s="114">
        <f>SUM(H532:H549)</f>
        <v>74219</v>
      </c>
      <c r="I550" s="107"/>
      <c r="J550" s="110">
        <f>SUM(J532:J549)</f>
        <v>10650518.039999999</v>
      </c>
      <c r="K550" s="110">
        <f>SUM(K532:K549)</f>
        <v>12059155.4</v>
      </c>
      <c r="L550" s="110">
        <f>SUM(L532:L549)</f>
        <v>27927032.730000004</v>
      </c>
      <c r="M550" s="110">
        <f>SUM(M532:M549)</f>
        <v>23632075.940000005</v>
      </c>
      <c r="N550" s="108">
        <v>17</v>
      </c>
      <c r="O550" s="108">
        <v>17</v>
      </c>
      <c r="P550" s="108">
        <f>N550-O550</f>
        <v>0</v>
      </c>
      <c r="Q550" s="111">
        <f t="shared" si="19"/>
        <v>4294956.7899999991</v>
      </c>
      <c r="R550" s="112">
        <f>L550/H550</f>
        <v>376.27875247578118</v>
      </c>
    </row>
    <row r="551" spans="1:18" x14ac:dyDescent="0.35">
      <c r="A551" s="101">
        <v>1</v>
      </c>
      <c r="B551" s="102" t="s">
        <v>58</v>
      </c>
      <c r="C551" s="102" t="s">
        <v>399</v>
      </c>
      <c r="D551" s="102" t="s">
        <v>126</v>
      </c>
      <c r="E551" s="102" t="s">
        <v>400</v>
      </c>
      <c r="F551" s="102" t="s">
        <v>208</v>
      </c>
      <c r="G551" s="102" t="s">
        <v>401</v>
      </c>
      <c r="H551" s="103"/>
      <c r="I551" s="101"/>
      <c r="J551" s="104"/>
      <c r="K551" s="105"/>
      <c r="L551" s="106"/>
      <c r="M551" s="106"/>
      <c r="N551" s="102"/>
      <c r="O551" s="102"/>
      <c r="P551" s="102"/>
    </row>
    <row r="552" spans="1:18" x14ac:dyDescent="0.35">
      <c r="A552" s="101">
        <v>2</v>
      </c>
      <c r="B552" s="102" t="s">
        <v>58</v>
      </c>
      <c r="C552" s="102" t="s">
        <v>399</v>
      </c>
      <c r="D552" s="102" t="s">
        <v>126</v>
      </c>
      <c r="E552" s="102" t="s">
        <v>400</v>
      </c>
      <c r="F552" s="102" t="s">
        <v>178</v>
      </c>
      <c r="G552" s="102" t="s">
        <v>781</v>
      </c>
      <c r="H552" s="103">
        <v>2514</v>
      </c>
      <c r="I552" s="101">
        <v>2</v>
      </c>
      <c r="J552" s="104">
        <f>'เลย '!F102</f>
        <v>380419.26</v>
      </c>
      <c r="K552" s="105">
        <f>SUM('เลย '!AI102)</f>
        <v>400770.9</v>
      </c>
      <c r="L552" s="106">
        <f>'เลย '!AJ102</f>
        <v>1171010.43</v>
      </c>
      <c r="M552" s="106">
        <f>'เลย '!AK102</f>
        <v>1073522.3599999999</v>
      </c>
      <c r="N552" s="102"/>
      <c r="O552" s="102"/>
      <c r="P552" s="102"/>
      <c r="Q552" s="94">
        <f t="shared" si="19"/>
        <v>97488.070000000065</v>
      </c>
      <c r="R552" s="95">
        <f t="shared" si="20"/>
        <v>465.79571599045346</v>
      </c>
    </row>
    <row r="553" spans="1:18" x14ac:dyDescent="0.35">
      <c r="A553" s="101">
        <v>3</v>
      </c>
      <c r="B553" s="102" t="s">
        <v>58</v>
      </c>
      <c r="C553" s="102" t="s">
        <v>399</v>
      </c>
      <c r="D553" s="102" t="s">
        <v>126</v>
      </c>
      <c r="E553" s="102" t="s">
        <v>400</v>
      </c>
      <c r="F553" s="102" t="s">
        <v>178</v>
      </c>
      <c r="G553" s="102" t="s">
        <v>782</v>
      </c>
      <c r="H553" s="103">
        <v>5396</v>
      </c>
      <c r="I553" s="101">
        <v>4</v>
      </c>
      <c r="J553" s="104">
        <f>'เลย '!F103</f>
        <v>251453.4</v>
      </c>
      <c r="K553" s="105">
        <f>SUM('เลย '!AI103)</f>
        <v>280003.16000000003</v>
      </c>
      <c r="L553" s="106">
        <f>'เลย '!AJ103</f>
        <v>1429977.4900000002</v>
      </c>
      <c r="M553" s="106">
        <f>'เลย '!AK103</f>
        <v>1375856.69</v>
      </c>
      <c r="N553" s="102"/>
      <c r="O553" s="102"/>
      <c r="P553" s="102"/>
      <c r="Q553" s="94">
        <f t="shared" si="19"/>
        <v>54120.800000000279</v>
      </c>
      <c r="R553" s="95">
        <f t="shared" si="20"/>
        <v>265.00694773906599</v>
      </c>
    </row>
    <row r="554" spans="1:18" x14ac:dyDescent="0.35">
      <c r="A554" s="101">
        <v>4</v>
      </c>
      <c r="B554" s="102" t="s">
        <v>58</v>
      </c>
      <c r="C554" s="102" t="s">
        <v>399</v>
      </c>
      <c r="D554" s="102" t="s">
        <v>126</v>
      </c>
      <c r="E554" s="102" t="s">
        <v>400</v>
      </c>
      <c r="F554" s="102" t="s">
        <v>178</v>
      </c>
      <c r="G554" s="102" t="s">
        <v>783</v>
      </c>
      <c r="H554" s="103">
        <v>2862</v>
      </c>
      <c r="I554" s="101">
        <v>2</v>
      </c>
      <c r="J554" s="104">
        <f>'เลย '!F104</f>
        <v>8643.7900000000009</v>
      </c>
      <c r="K554" s="105">
        <f>SUM('เลย '!AI104)</f>
        <v>47134.5</v>
      </c>
      <c r="L554" s="106">
        <f>'เลย '!AJ104</f>
        <v>1109647.1299999999</v>
      </c>
      <c r="M554" s="106">
        <f>'เลย '!AK104</f>
        <v>1052766.3700000001</v>
      </c>
      <c r="N554" s="102"/>
      <c r="O554" s="102"/>
      <c r="P554" s="102"/>
      <c r="Q554" s="94">
        <f t="shared" si="19"/>
        <v>56880.759999999776</v>
      </c>
      <c r="R554" s="95">
        <f t="shared" si="20"/>
        <v>387.71737596086649</v>
      </c>
    </row>
    <row r="555" spans="1:18" x14ac:dyDescent="0.35">
      <c r="A555" s="101">
        <v>5</v>
      </c>
      <c r="B555" s="102" t="s">
        <v>58</v>
      </c>
      <c r="C555" s="102" t="s">
        <v>399</v>
      </c>
      <c r="D555" s="102" t="s">
        <v>126</v>
      </c>
      <c r="E555" s="102" t="s">
        <v>400</v>
      </c>
      <c r="F555" s="102" t="s">
        <v>178</v>
      </c>
      <c r="G555" s="102" t="s">
        <v>784</v>
      </c>
      <c r="H555" s="103">
        <v>3194</v>
      </c>
      <c r="I555" s="101">
        <v>3</v>
      </c>
      <c r="J555" s="104">
        <f>'เลย '!F105</f>
        <v>265809.21999999997</v>
      </c>
      <c r="K555" s="248">
        <f>SUM('เลย '!AI105)</f>
        <v>337528.05999999994</v>
      </c>
      <c r="L555" s="106">
        <f>'เลย '!AJ105</f>
        <v>1170555.45</v>
      </c>
      <c r="M555" s="106">
        <f>'เลย '!AK105</f>
        <v>1204554.5699999998</v>
      </c>
      <c r="N555" s="102"/>
      <c r="O555" s="102"/>
      <c r="P555" s="102"/>
      <c r="Q555" s="94">
        <f t="shared" si="19"/>
        <v>-33999.119999999879</v>
      </c>
      <c r="R555" s="95">
        <f t="shared" si="20"/>
        <v>366.48573888541011</v>
      </c>
    </row>
    <row r="556" spans="1:18" x14ac:dyDescent="0.35">
      <c r="A556" s="101">
        <v>6</v>
      </c>
      <c r="B556" s="102" t="s">
        <v>58</v>
      </c>
      <c r="C556" s="102" t="s">
        <v>399</v>
      </c>
      <c r="D556" s="102" t="s">
        <v>126</v>
      </c>
      <c r="E556" s="102" t="s">
        <v>400</v>
      </c>
      <c r="F556" s="102" t="s">
        <v>178</v>
      </c>
      <c r="G556" s="102" t="s">
        <v>785</v>
      </c>
      <c r="H556" s="103">
        <v>4181</v>
      </c>
      <c r="I556" s="101">
        <v>3</v>
      </c>
      <c r="J556" s="104">
        <f>'เลย '!F106</f>
        <v>230969.84</v>
      </c>
      <c r="K556" s="105">
        <f>SUM('เลย '!AI106)</f>
        <v>275418.71000000002</v>
      </c>
      <c r="L556" s="106">
        <f>'เลย '!AJ106</f>
        <v>776635.18</v>
      </c>
      <c r="M556" s="106">
        <f>'เลย '!AK106</f>
        <v>738963.07000000007</v>
      </c>
      <c r="N556" s="102"/>
      <c r="O556" s="102"/>
      <c r="P556" s="102"/>
      <c r="Q556" s="94">
        <f t="shared" si="19"/>
        <v>37672.109999999986</v>
      </c>
      <c r="R556" s="95">
        <f t="shared" si="20"/>
        <v>185.75345132743365</v>
      </c>
    </row>
    <row r="557" spans="1:18" s="113" customFormat="1" x14ac:dyDescent="0.35">
      <c r="A557" s="107">
        <v>10</v>
      </c>
      <c r="B557" s="108" t="s">
        <v>58</v>
      </c>
      <c r="C557" s="108"/>
      <c r="D557" s="108"/>
      <c r="E557" s="108" t="s">
        <v>75</v>
      </c>
      <c r="F557" s="108"/>
      <c r="G557" s="108" t="s">
        <v>402</v>
      </c>
      <c r="H557" s="114">
        <f>SUM(H551:H556)</f>
        <v>18147</v>
      </c>
      <c r="I557" s="107"/>
      <c r="J557" s="110">
        <f>SUM(J551:J556)</f>
        <v>1137295.51</v>
      </c>
      <c r="K557" s="110">
        <f>SUM(K551:K556)</f>
        <v>1340855.33</v>
      </c>
      <c r="L557" s="110">
        <f>SUM(L551:L556)</f>
        <v>5657825.6799999997</v>
      </c>
      <c r="M557" s="110">
        <f>SUM(M551:M556)</f>
        <v>5445663.0600000005</v>
      </c>
      <c r="N557" s="108">
        <v>5</v>
      </c>
      <c r="O557" s="108">
        <v>5</v>
      </c>
      <c r="P557" s="108">
        <f>N557-O557</f>
        <v>0</v>
      </c>
      <c r="Q557" s="111">
        <f t="shared" si="19"/>
        <v>212162.61999999918</v>
      </c>
      <c r="R557" s="112">
        <f>L557/H557</f>
        <v>311.77746624786465</v>
      </c>
    </row>
    <row r="558" spans="1:18" x14ac:dyDescent="0.35">
      <c r="A558" s="101">
        <v>1</v>
      </c>
      <c r="B558" s="102" t="s">
        <v>58</v>
      </c>
      <c r="C558" s="102" t="s">
        <v>403</v>
      </c>
      <c r="D558" s="102" t="s">
        <v>131</v>
      </c>
      <c r="E558" s="102" t="s">
        <v>404</v>
      </c>
      <c r="F558" s="102" t="s">
        <v>208</v>
      </c>
      <c r="G558" s="102" t="s">
        <v>405</v>
      </c>
      <c r="H558" s="103"/>
      <c r="I558" s="101"/>
      <c r="J558" s="104"/>
      <c r="K558" s="105"/>
      <c r="L558" s="106"/>
      <c r="M558" s="106"/>
      <c r="N558" s="102"/>
      <c r="O558" s="102"/>
      <c r="P558" s="102"/>
    </row>
    <row r="559" spans="1:18" x14ac:dyDescent="0.35">
      <c r="A559" s="101">
        <v>2</v>
      </c>
      <c r="B559" s="102" t="s">
        <v>58</v>
      </c>
      <c r="C559" s="102" t="s">
        <v>403</v>
      </c>
      <c r="D559" s="102" t="s">
        <v>131</v>
      </c>
      <c r="E559" s="102" t="s">
        <v>404</v>
      </c>
      <c r="F559" s="102" t="s">
        <v>178</v>
      </c>
      <c r="G559" s="102" t="s">
        <v>786</v>
      </c>
      <c r="H559" s="103">
        <v>4592</v>
      </c>
      <c r="I559" s="101">
        <v>4</v>
      </c>
      <c r="J559" s="104">
        <f>'เลย '!F107</f>
        <v>517499.16</v>
      </c>
      <c r="K559" s="105">
        <f>SUM('เลย '!AI107)</f>
        <v>628414.99</v>
      </c>
      <c r="L559" s="106">
        <f>'เลย '!AJ107</f>
        <v>2019807.54</v>
      </c>
      <c r="M559" s="106">
        <f>'เลย '!AK107</f>
        <v>1911200.67</v>
      </c>
      <c r="N559" s="102"/>
      <c r="O559" s="102"/>
      <c r="P559" s="102"/>
      <c r="Q559" s="94">
        <f t="shared" si="19"/>
        <v>108606.87000000011</v>
      </c>
      <c r="R559" s="95">
        <f t="shared" si="20"/>
        <v>439.85355836236937</v>
      </c>
    </row>
    <row r="560" spans="1:18" x14ac:dyDescent="0.35">
      <c r="A560" s="101">
        <v>3</v>
      </c>
      <c r="B560" s="102" t="s">
        <v>58</v>
      </c>
      <c r="C560" s="102" t="s">
        <v>403</v>
      </c>
      <c r="D560" s="102" t="s">
        <v>131</v>
      </c>
      <c r="E560" s="102" t="s">
        <v>404</v>
      </c>
      <c r="F560" s="102" t="s">
        <v>178</v>
      </c>
      <c r="G560" s="102" t="s">
        <v>787</v>
      </c>
      <c r="H560" s="103">
        <v>1410</v>
      </c>
      <c r="I560" s="101">
        <v>1</v>
      </c>
      <c r="J560" s="104">
        <f>'เลย '!F108</f>
        <v>246424.03</v>
      </c>
      <c r="K560" s="105">
        <f>SUM('เลย '!AI108)</f>
        <v>265612.24</v>
      </c>
      <c r="L560" s="106">
        <f>'เลย '!AJ108</f>
        <v>1011777.0899999999</v>
      </c>
      <c r="M560" s="106">
        <f>'เลย '!AK108</f>
        <v>1097560.8600000001</v>
      </c>
      <c r="N560" s="102"/>
      <c r="O560" s="102"/>
      <c r="P560" s="102"/>
      <c r="Q560" s="94">
        <f t="shared" si="19"/>
        <v>-85783.770000000251</v>
      </c>
      <c r="R560" s="95">
        <f>L560/H560</f>
        <v>717.57240425531904</v>
      </c>
    </row>
    <row r="561" spans="1:18" x14ac:dyDescent="0.35">
      <c r="A561" s="101">
        <v>4</v>
      </c>
      <c r="B561" s="102" t="s">
        <v>58</v>
      </c>
      <c r="C561" s="102" t="s">
        <v>403</v>
      </c>
      <c r="D561" s="102" t="s">
        <v>131</v>
      </c>
      <c r="E561" s="102" t="s">
        <v>404</v>
      </c>
      <c r="F561" s="102" t="s">
        <v>178</v>
      </c>
      <c r="G561" s="102" t="s">
        <v>788</v>
      </c>
      <c r="H561" s="103">
        <v>4166</v>
      </c>
      <c r="I561" s="101">
        <v>3</v>
      </c>
      <c r="J561" s="104">
        <f>'เลย '!F109</f>
        <v>460521.33</v>
      </c>
      <c r="K561" s="105">
        <f>SUM('เลย '!AI109)</f>
        <v>539454.60000000009</v>
      </c>
      <c r="L561" s="106">
        <f>'เลย '!AJ109</f>
        <v>1609187.33</v>
      </c>
      <c r="M561" s="106">
        <f>'เลย '!AK109</f>
        <v>1386747.95</v>
      </c>
      <c r="N561" s="102"/>
      <c r="O561" s="102"/>
      <c r="P561" s="102"/>
      <c r="Q561" s="94">
        <f t="shared" si="19"/>
        <v>222439.38000000012</v>
      </c>
      <c r="R561" s="95">
        <f t="shared" si="20"/>
        <v>386.26676188190112</v>
      </c>
    </row>
    <row r="562" spans="1:18" x14ac:dyDescent="0.35">
      <c r="A562" s="101">
        <v>5</v>
      </c>
      <c r="B562" s="102" t="s">
        <v>58</v>
      </c>
      <c r="C562" s="102" t="s">
        <v>403</v>
      </c>
      <c r="D562" s="102" t="s">
        <v>131</v>
      </c>
      <c r="E562" s="102" t="s">
        <v>404</v>
      </c>
      <c r="F562" s="102" t="s">
        <v>178</v>
      </c>
      <c r="G562" s="102" t="s">
        <v>789</v>
      </c>
      <c r="H562" s="103">
        <v>3743</v>
      </c>
      <c r="I562" s="101">
        <v>3</v>
      </c>
      <c r="J562" s="104">
        <f>'เลย '!F110</f>
        <v>592783.85</v>
      </c>
      <c r="K562" s="105">
        <f>SUM('เลย '!AI110)</f>
        <v>560517.43999999994</v>
      </c>
      <c r="L562" s="106">
        <f>'เลย '!AJ110</f>
        <v>1472458.01</v>
      </c>
      <c r="M562" s="106">
        <f>'เลย '!AK110</f>
        <v>1398236.9</v>
      </c>
      <c r="N562" s="102"/>
      <c r="O562" s="102"/>
      <c r="P562" s="102"/>
      <c r="Q562" s="94">
        <f t="shared" si="19"/>
        <v>74221.110000000102</v>
      </c>
      <c r="R562" s="95">
        <f t="shared" si="20"/>
        <v>393.3897969543147</v>
      </c>
    </row>
    <row r="563" spans="1:18" x14ac:dyDescent="0.35">
      <c r="A563" s="101">
        <v>6</v>
      </c>
      <c r="B563" s="102" t="s">
        <v>58</v>
      </c>
      <c r="C563" s="102" t="s">
        <v>403</v>
      </c>
      <c r="D563" s="102" t="s">
        <v>131</v>
      </c>
      <c r="E563" s="102" t="s">
        <v>404</v>
      </c>
      <c r="F563" s="102" t="s">
        <v>178</v>
      </c>
      <c r="G563" s="102" t="s">
        <v>790</v>
      </c>
      <c r="H563" s="103">
        <v>1729</v>
      </c>
      <c r="I563" s="101">
        <v>2</v>
      </c>
      <c r="J563" s="104">
        <f>'เลย '!F111</f>
        <v>245571.98</v>
      </c>
      <c r="K563" s="105">
        <f>SUM('เลย '!AI111)</f>
        <v>257253.98</v>
      </c>
      <c r="L563" s="106">
        <f>'เลย '!AJ111</f>
        <v>800356.15</v>
      </c>
      <c r="M563" s="106">
        <f>'เลย '!AK111</f>
        <v>825693.45000000007</v>
      </c>
      <c r="N563" s="102"/>
      <c r="O563" s="102"/>
      <c r="P563" s="102"/>
      <c r="Q563" s="94">
        <f t="shared" si="19"/>
        <v>-25337.300000000047</v>
      </c>
      <c r="R563" s="95">
        <f t="shared" si="20"/>
        <v>462.90118565644883</v>
      </c>
    </row>
    <row r="564" spans="1:18" s="113" customFormat="1" x14ac:dyDescent="0.35">
      <c r="A564" s="107">
        <v>11</v>
      </c>
      <c r="B564" s="108" t="s">
        <v>58</v>
      </c>
      <c r="C564" s="108"/>
      <c r="D564" s="108"/>
      <c r="E564" s="108" t="s">
        <v>75</v>
      </c>
      <c r="F564" s="108"/>
      <c r="G564" s="108" t="s">
        <v>406</v>
      </c>
      <c r="H564" s="114">
        <f>SUM(H558:H563)</f>
        <v>15640</v>
      </c>
      <c r="I564" s="107"/>
      <c r="J564" s="110">
        <f>SUM(J558:J563)</f>
        <v>2062800.35</v>
      </c>
      <c r="K564" s="110">
        <f>SUM(K558:K563)</f>
        <v>2251253.25</v>
      </c>
      <c r="L564" s="110">
        <f>SUM(L558:L563)</f>
        <v>6913586.1200000001</v>
      </c>
      <c r="M564" s="110">
        <f>SUM(M558:M563)</f>
        <v>6619439.830000001</v>
      </c>
      <c r="N564" s="108">
        <v>5</v>
      </c>
      <c r="O564" s="108">
        <v>5</v>
      </c>
      <c r="P564" s="108">
        <f>N564-O564</f>
        <v>0</v>
      </c>
      <c r="Q564" s="111">
        <f t="shared" si="19"/>
        <v>294146.28999999911</v>
      </c>
      <c r="R564" s="112">
        <f>L564/H564</f>
        <v>442.04514833759589</v>
      </c>
    </row>
    <row r="565" spans="1:18" x14ac:dyDescent="0.35">
      <c r="A565" s="101">
        <v>1</v>
      </c>
      <c r="B565" s="102" t="s">
        <v>58</v>
      </c>
      <c r="C565" s="102" t="s">
        <v>407</v>
      </c>
      <c r="D565" s="102" t="s">
        <v>135</v>
      </c>
      <c r="E565" s="102" t="s">
        <v>408</v>
      </c>
      <c r="F565" s="102" t="s">
        <v>208</v>
      </c>
      <c r="G565" s="102" t="s">
        <v>409</v>
      </c>
      <c r="H565" s="103"/>
      <c r="I565" s="101"/>
      <c r="J565" s="104"/>
      <c r="K565" s="105"/>
      <c r="L565" s="106"/>
      <c r="M565" s="106"/>
      <c r="N565" s="102"/>
      <c r="O565" s="102"/>
      <c r="P565" s="102"/>
    </row>
    <row r="566" spans="1:18" x14ac:dyDescent="0.35">
      <c r="A566" s="101">
        <v>2</v>
      </c>
      <c r="B566" s="102" t="s">
        <v>58</v>
      </c>
      <c r="C566" s="102" t="s">
        <v>407</v>
      </c>
      <c r="D566" s="102" t="s">
        <v>135</v>
      </c>
      <c r="E566" s="102" t="s">
        <v>408</v>
      </c>
      <c r="F566" s="102" t="s">
        <v>178</v>
      </c>
      <c r="G566" s="102" t="s">
        <v>791</v>
      </c>
      <c r="H566" s="103">
        <v>5248</v>
      </c>
      <c r="I566" s="101">
        <v>4</v>
      </c>
      <c r="J566" s="104">
        <f>'เลย '!F112</f>
        <v>817171.56</v>
      </c>
      <c r="K566" s="105">
        <f>SUM('เลย '!AI112)</f>
        <v>924592.78</v>
      </c>
      <c r="L566" s="106">
        <f>'เลย '!AJ112</f>
        <v>1765276.0699999998</v>
      </c>
      <c r="M566" s="106">
        <f>'เลย '!AK112</f>
        <v>1901392.85</v>
      </c>
      <c r="N566" s="102"/>
      <c r="O566" s="102"/>
      <c r="P566" s="102"/>
      <c r="Q566" s="94">
        <f t="shared" si="19"/>
        <v>-136116.78000000026</v>
      </c>
      <c r="R566" s="95">
        <f t="shared" si="20"/>
        <v>336.37120236280487</v>
      </c>
    </row>
    <row r="567" spans="1:18" x14ac:dyDescent="0.35">
      <c r="A567" s="101">
        <v>3</v>
      </c>
      <c r="B567" s="102" t="s">
        <v>58</v>
      </c>
      <c r="C567" s="102" t="s">
        <v>407</v>
      </c>
      <c r="D567" s="102" t="s">
        <v>135</v>
      </c>
      <c r="E567" s="102" t="s">
        <v>408</v>
      </c>
      <c r="F567" s="102" t="s">
        <v>178</v>
      </c>
      <c r="G567" s="102" t="s">
        <v>792</v>
      </c>
      <c r="H567" s="103">
        <v>5149</v>
      </c>
      <c r="I567" s="101">
        <v>4</v>
      </c>
      <c r="J567" s="104">
        <f>'เลย '!F113</f>
        <v>424135.67999999999</v>
      </c>
      <c r="K567" s="105">
        <f>SUM('เลย '!AI113)</f>
        <v>444133.61</v>
      </c>
      <c r="L567" s="106">
        <f>'เลย '!AJ113</f>
        <v>1745780.24</v>
      </c>
      <c r="M567" s="106">
        <f>'เลย '!AK113</f>
        <v>1890212.8099999998</v>
      </c>
      <c r="N567" s="102"/>
      <c r="O567" s="102"/>
      <c r="P567" s="102"/>
      <c r="Q567" s="94">
        <f t="shared" si="19"/>
        <v>-144432.56999999983</v>
      </c>
      <c r="R567" s="95">
        <f t="shared" si="20"/>
        <v>339.05228976500291</v>
      </c>
    </row>
    <row r="568" spans="1:18" x14ac:dyDescent="0.35">
      <c r="A568" s="101">
        <v>4</v>
      </c>
      <c r="B568" s="102" t="s">
        <v>58</v>
      </c>
      <c r="C568" s="102" t="s">
        <v>407</v>
      </c>
      <c r="D568" s="102" t="s">
        <v>135</v>
      </c>
      <c r="E568" s="102" t="s">
        <v>408</v>
      </c>
      <c r="F568" s="102" t="s">
        <v>178</v>
      </c>
      <c r="G568" s="102" t="s">
        <v>793</v>
      </c>
      <c r="H568" s="103">
        <v>2799</v>
      </c>
      <c r="I568" s="101">
        <v>2</v>
      </c>
      <c r="J568" s="104">
        <f>'เลย '!F114</f>
        <v>441223.98</v>
      </c>
      <c r="K568" s="105">
        <f>SUM('เลย '!AI114)</f>
        <v>511937.68</v>
      </c>
      <c r="L568" s="106">
        <f>'เลย '!AJ114</f>
        <v>941330.73</v>
      </c>
      <c r="M568" s="106">
        <f>'เลย '!AK114</f>
        <v>934010.21000000008</v>
      </c>
      <c r="N568" s="102"/>
      <c r="O568" s="102"/>
      <c r="P568" s="102"/>
      <c r="Q568" s="94">
        <f t="shared" si="19"/>
        <v>7320.5199999999022</v>
      </c>
      <c r="R568" s="95">
        <f t="shared" si="20"/>
        <v>336.3096570203644</v>
      </c>
    </row>
    <row r="569" spans="1:18" x14ac:dyDescent="0.35">
      <c r="A569" s="101">
        <v>5</v>
      </c>
      <c r="B569" s="102" t="s">
        <v>58</v>
      </c>
      <c r="C569" s="102" t="s">
        <v>407</v>
      </c>
      <c r="D569" s="102" t="s">
        <v>135</v>
      </c>
      <c r="E569" s="102" t="s">
        <v>408</v>
      </c>
      <c r="F569" s="102" t="s">
        <v>178</v>
      </c>
      <c r="G569" s="102" t="s">
        <v>794</v>
      </c>
      <c r="H569" s="103">
        <v>4310</v>
      </c>
      <c r="I569" s="101">
        <v>3</v>
      </c>
      <c r="J569" s="104">
        <f>'เลย '!F115</f>
        <v>393441.74</v>
      </c>
      <c r="K569" s="105">
        <f>SUM('เลย '!AI115)</f>
        <v>489481.70999999996</v>
      </c>
      <c r="L569" s="106">
        <f>'เลย '!AJ115</f>
        <v>1801357.26</v>
      </c>
      <c r="M569" s="106">
        <f>'เลย '!AK115</f>
        <v>2125468.11</v>
      </c>
      <c r="N569" s="102"/>
      <c r="O569" s="102"/>
      <c r="P569" s="102"/>
      <c r="Q569" s="94">
        <f t="shared" si="19"/>
        <v>-324110.84999999986</v>
      </c>
      <c r="R569" s="95">
        <f t="shared" si="20"/>
        <v>417.94832018561488</v>
      </c>
    </row>
    <row r="570" spans="1:18" x14ac:dyDescent="0.35">
      <c r="A570" s="101">
        <v>6</v>
      </c>
      <c r="B570" s="102" t="s">
        <v>58</v>
      </c>
      <c r="C570" s="102" t="s">
        <v>407</v>
      </c>
      <c r="D570" s="102" t="s">
        <v>135</v>
      </c>
      <c r="E570" s="102" t="s">
        <v>408</v>
      </c>
      <c r="F570" s="102" t="s">
        <v>178</v>
      </c>
      <c r="G570" s="102" t="s">
        <v>795</v>
      </c>
      <c r="H570" s="103">
        <v>1491</v>
      </c>
      <c r="I570" s="101">
        <v>1</v>
      </c>
      <c r="J570" s="104">
        <f>'เลย '!F116</f>
        <v>97636.85</v>
      </c>
      <c r="K570" s="105">
        <f>SUM('เลย '!AI116)</f>
        <v>141751.47</v>
      </c>
      <c r="L570" s="106">
        <f>'เลย '!AJ116</f>
        <v>609901.40999999992</v>
      </c>
      <c r="M570" s="106">
        <f>'เลย '!AK116</f>
        <v>724084.27</v>
      </c>
      <c r="N570" s="102"/>
      <c r="O570" s="102"/>
      <c r="P570" s="102"/>
      <c r="Q570" s="94">
        <f t="shared" si="19"/>
        <v>-114182.8600000001</v>
      </c>
      <c r="R570" s="95">
        <f t="shared" si="20"/>
        <v>409.05527162977859</v>
      </c>
    </row>
    <row r="571" spans="1:18" x14ac:dyDescent="0.35">
      <c r="A571" s="101">
        <v>7</v>
      </c>
      <c r="B571" s="102" t="s">
        <v>58</v>
      </c>
      <c r="C571" s="102" t="s">
        <v>407</v>
      </c>
      <c r="D571" s="102" t="s">
        <v>135</v>
      </c>
      <c r="E571" s="102" t="s">
        <v>408</v>
      </c>
      <c r="F571" s="102" t="s">
        <v>178</v>
      </c>
      <c r="G571" s="102" t="s">
        <v>796</v>
      </c>
      <c r="H571" s="103">
        <v>4741</v>
      </c>
      <c r="I571" s="101">
        <v>4</v>
      </c>
      <c r="J571" s="104">
        <f>'เลย '!F117</f>
        <v>587294.91</v>
      </c>
      <c r="K571" s="105">
        <f>SUM('เลย '!AI117)</f>
        <v>776837.14</v>
      </c>
      <c r="L571" s="106">
        <f>'เลย '!AJ117</f>
        <v>2346361.06</v>
      </c>
      <c r="M571" s="106">
        <f>'เลย '!AK117</f>
        <v>2398174.3400000003</v>
      </c>
      <c r="N571" s="102"/>
      <c r="O571" s="102"/>
      <c r="P571" s="102"/>
      <c r="Q571" s="94">
        <f t="shared" si="19"/>
        <v>-51813.280000000261</v>
      </c>
      <c r="R571" s="95">
        <f t="shared" si="20"/>
        <v>494.90847078675387</v>
      </c>
    </row>
    <row r="572" spans="1:18" s="113" customFormat="1" x14ac:dyDescent="0.35">
      <c r="A572" s="107">
        <v>12</v>
      </c>
      <c r="B572" s="108" t="s">
        <v>58</v>
      </c>
      <c r="C572" s="108"/>
      <c r="D572" s="108"/>
      <c r="E572" s="108" t="s">
        <v>75</v>
      </c>
      <c r="F572" s="108"/>
      <c r="G572" s="108" t="s">
        <v>410</v>
      </c>
      <c r="H572" s="114">
        <f>SUM(H565:H571)</f>
        <v>23738</v>
      </c>
      <c r="I572" s="107"/>
      <c r="J572" s="110">
        <f>SUM(J565:J571)</f>
        <v>2760904.72</v>
      </c>
      <c r="K572" s="110">
        <f>SUM(K565:K571)</f>
        <v>3288734.3900000006</v>
      </c>
      <c r="L572" s="110">
        <f>SUM(L565:L571)</f>
        <v>9210006.7699999996</v>
      </c>
      <c r="M572" s="110">
        <f>SUM(M565:M571)</f>
        <v>9973342.5899999999</v>
      </c>
      <c r="N572" s="108">
        <v>6</v>
      </c>
      <c r="O572" s="108">
        <v>6</v>
      </c>
      <c r="P572" s="108">
        <f>N572-O572</f>
        <v>0</v>
      </c>
      <c r="Q572" s="111">
        <f t="shared" si="19"/>
        <v>-763335.8200000003</v>
      </c>
      <c r="R572" s="112">
        <f>L572/H572</f>
        <v>387.98579366416715</v>
      </c>
    </row>
    <row r="573" spans="1:18" x14ac:dyDescent="0.35">
      <c r="A573" s="101">
        <v>1</v>
      </c>
      <c r="B573" s="102" t="s">
        <v>58</v>
      </c>
      <c r="C573" s="102" t="s">
        <v>411</v>
      </c>
      <c r="D573" s="102" t="s">
        <v>142</v>
      </c>
      <c r="E573" s="102" t="s">
        <v>412</v>
      </c>
      <c r="F573" s="102" t="s">
        <v>208</v>
      </c>
      <c r="G573" s="102" t="s">
        <v>413</v>
      </c>
      <c r="H573" s="103"/>
      <c r="I573" s="101"/>
      <c r="J573" s="104"/>
      <c r="K573" s="105"/>
      <c r="L573" s="106"/>
      <c r="M573" s="106"/>
      <c r="N573" s="102"/>
      <c r="O573" s="102"/>
      <c r="P573" s="102"/>
    </row>
    <row r="574" spans="1:18" x14ac:dyDescent="0.35">
      <c r="A574" s="101">
        <v>2</v>
      </c>
      <c r="B574" s="102" t="s">
        <v>58</v>
      </c>
      <c r="C574" s="102" t="s">
        <v>411</v>
      </c>
      <c r="D574" s="102" t="s">
        <v>142</v>
      </c>
      <c r="E574" s="102" t="s">
        <v>412</v>
      </c>
      <c r="F574" s="102" t="s">
        <v>178</v>
      </c>
      <c r="G574" s="102" t="s">
        <v>797</v>
      </c>
      <c r="H574" s="103">
        <v>3544</v>
      </c>
      <c r="I574" s="101">
        <v>3</v>
      </c>
      <c r="J574" s="104">
        <f>'เลย '!F118</f>
        <v>844987.53</v>
      </c>
      <c r="K574" s="105">
        <f>SUM('เลย '!AI118)</f>
        <v>781358.08000000007</v>
      </c>
      <c r="L574" s="106">
        <f>'เลย '!AJ118</f>
        <v>1319308.8599999999</v>
      </c>
      <c r="M574" s="106">
        <f>'เลย '!AK118</f>
        <v>1098013.8500000001</v>
      </c>
      <c r="N574" s="102"/>
      <c r="O574" s="102"/>
      <c r="P574" s="102"/>
      <c r="Q574" s="94">
        <f t="shared" si="19"/>
        <v>221295.00999999978</v>
      </c>
      <c r="R574" s="95">
        <f t="shared" si="20"/>
        <v>372.2654796839729</v>
      </c>
    </row>
    <row r="575" spans="1:18" x14ac:dyDescent="0.35">
      <c r="A575" s="101">
        <v>3</v>
      </c>
      <c r="B575" s="102" t="s">
        <v>58</v>
      </c>
      <c r="C575" s="102" t="s">
        <v>411</v>
      </c>
      <c r="D575" s="102" t="s">
        <v>142</v>
      </c>
      <c r="E575" s="102" t="s">
        <v>412</v>
      </c>
      <c r="F575" s="102" t="s">
        <v>178</v>
      </c>
      <c r="G575" s="102" t="s">
        <v>798</v>
      </c>
      <c r="H575" s="103">
        <v>3372</v>
      </c>
      <c r="I575" s="101">
        <v>3</v>
      </c>
      <c r="J575" s="104">
        <f>'เลย '!F119</f>
        <v>960003.52</v>
      </c>
      <c r="K575" s="105">
        <f>SUM('เลย '!AI119)</f>
        <v>877315.35</v>
      </c>
      <c r="L575" s="106">
        <f>'เลย '!AJ119</f>
        <v>1188298.6400000001</v>
      </c>
      <c r="M575" s="106">
        <f>'เลย '!AK119</f>
        <v>859801.29999999993</v>
      </c>
      <c r="N575" s="102"/>
      <c r="O575" s="102"/>
      <c r="P575" s="102"/>
      <c r="Q575" s="94">
        <f t="shared" si="19"/>
        <v>328497.3400000002</v>
      </c>
      <c r="R575" s="95">
        <f t="shared" si="20"/>
        <v>352.40173190984581</v>
      </c>
    </row>
    <row r="576" spans="1:18" x14ac:dyDescent="0.35">
      <c r="A576" s="101">
        <v>4</v>
      </c>
      <c r="B576" s="102" t="s">
        <v>58</v>
      </c>
      <c r="C576" s="102" t="s">
        <v>411</v>
      </c>
      <c r="D576" s="102" t="s">
        <v>142</v>
      </c>
      <c r="E576" s="102" t="s">
        <v>412</v>
      </c>
      <c r="F576" s="102" t="s">
        <v>178</v>
      </c>
      <c r="G576" s="102" t="s">
        <v>799</v>
      </c>
      <c r="H576" s="103">
        <v>3603</v>
      </c>
      <c r="I576" s="101">
        <v>3</v>
      </c>
      <c r="J576" s="104">
        <f>'เลย '!F120</f>
        <v>1005867.47</v>
      </c>
      <c r="K576" s="105">
        <f>SUM('เลย '!AI120)</f>
        <v>991486.40999999992</v>
      </c>
      <c r="L576" s="106">
        <f>'เลย '!AJ120</f>
        <v>1623148.94</v>
      </c>
      <c r="M576" s="106">
        <f>'เลย '!AK120</f>
        <v>1352610.45</v>
      </c>
      <c r="N576" s="102"/>
      <c r="O576" s="102"/>
      <c r="P576" s="102"/>
      <c r="Q576" s="94">
        <f t="shared" si="19"/>
        <v>270538.49</v>
      </c>
      <c r="R576" s="95">
        <f t="shared" si="20"/>
        <v>450.49928948098807</v>
      </c>
    </row>
    <row r="577" spans="1:18" x14ac:dyDescent="0.35">
      <c r="A577" s="101">
        <v>5</v>
      </c>
      <c r="B577" s="102" t="s">
        <v>58</v>
      </c>
      <c r="C577" s="102" t="s">
        <v>411</v>
      </c>
      <c r="D577" s="102" t="s">
        <v>142</v>
      </c>
      <c r="E577" s="102" t="s">
        <v>412</v>
      </c>
      <c r="F577" s="102" t="s">
        <v>178</v>
      </c>
      <c r="G577" s="102" t="s">
        <v>800</v>
      </c>
      <c r="H577" s="103">
        <v>4008</v>
      </c>
      <c r="I577" s="101">
        <v>3</v>
      </c>
      <c r="J577" s="104">
        <f>'เลย '!F121</f>
        <v>1006238.76</v>
      </c>
      <c r="K577" s="105">
        <f>SUM('เลย '!AI121)</f>
        <v>1006112.08</v>
      </c>
      <c r="L577" s="106">
        <f>'เลย '!AJ121</f>
        <v>1659844.16</v>
      </c>
      <c r="M577" s="106">
        <f>'เลย '!AK121</f>
        <v>1051711.3899999999</v>
      </c>
      <c r="N577" s="102"/>
      <c r="O577" s="102"/>
      <c r="P577" s="102"/>
      <c r="Q577" s="94">
        <f t="shared" si="19"/>
        <v>608132.77</v>
      </c>
      <c r="R577" s="95">
        <f t="shared" si="20"/>
        <v>414.13277445109776</v>
      </c>
    </row>
    <row r="578" spans="1:18" x14ac:dyDescent="0.35">
      <c r="A578" s="101">
        <v>6</v>
      </c>
      <c r="B578" s="102" t="s">
        <v>58</v>
      </c>
      <c r="C578" s="102" t="s">
        <v>411</v>
      </c>
      <c r="D578" s="102" t="s">
        <v>142</v>
      </c>
      <c r="E578" s="102" t="s">
        <v>412</v>
      </c>
      <c r="F578" s="102" t="s">
        <v>178</v>
      </c>
      <c r="G578" s="102" t="s">
        <v>801</v>
      </c>
      <c r="H578" s="103">
        <v>1495</v>
      </c>
      <c r="I578" s="101">
        <v>1</v>
      </c>
      <c r="J578" s="104">
        <f>'เลย '!F122</f>
        <v>512304.26</v>
      </c>
      <c r="K578" s="105">
        <f>SUM('เลย '!AI122)</f>
        <v>531615.64</v>
      </c>
      <c r="L578" s="106">
        <f>'เลย '!AJ122</f>
        <v>1198707.95</v>
      </c>
      <c r="M578" s="106">
        <f>'เลย '!AK122</f>
        <v>918861.27</v>
      </c>
      <c r="N578" s="102"/>
      <c r="O578" s="102"/>
      <c r="P578" s="102"/>
      <c r="Q578" s="94">
        <f t="shared" si="19"/>
        <v>279846.67999999993</v>
      </c>
      <c r="R578" s="95">
        <f t="shared" si="20"/>
        <v>801.81133779264212</v>
      </c>
    </row>
    <row r="579" spans="1:18" x14ac:dyDescent="0.35">
      <c r="A579" s="101">
        <v>7</v>
      </c>
      <c r="B579" s="102" t="s">
        <v>58</v>
      </c>
      <c r="C579" s="102" t="s">
        <v>411</v>
      </c>
      <c r="D579" s="102" t="s">
        <v>142</v>
      </c>
      <c r="E579" s="102" t="s">
        <v>412</v>
      </c>
      <c r="F579" s="102" t="s">
        <v>178</v>
      </c>
      <c r="G579" s="102" t="s">
        <v>802</v>
      </c>
      <c r="H579" s="103">
        <v>2456</v>
      </c>
      <c r="I579" s="101">
        <v>2</v>
      </c>
      <c r="J579" s="104">
        <f>'เลย '!F123</f>
        <v>673246.07</v>
      </c>
      <c r="K579" s="105">
        <f>SUM('เลย '!AI123)</f>
        <v>723471.47</v>
      </c>
      <c r="L579" s="106">
        <f>'เลย '!AJ123</f>
        <v>1065277.3199999998</v>
      </c>
      <c r="M579" s="106">
        <f>'เลย '!AK123</f>
        <v>897109.92</v>
      </c>
      <c r="N579" s="102"/>
      <c r="O579" s="102"/>
      <c r="P579" s="102"/>
      <c r="Q579" s="94">
        <f t="shared" si="19"/>
        <v>168167.39999999979</v>
      </c>
      <c r="R579" s="95">
        <f t="shared" si="20"/>
        <v>433.74483713355045</v>
      </c>
    </row>
    <row r="580" spans="1:18" x14ac:dyDescent="0.35">
      <c r="A580" s="101">
        <v>8</v>
      </c>
      <c r="B580" s="102" t="s">
        <v>58</v>
      </c>
      <c r="C580" s="102" t="s">
        <v>411</v>
      </c>
      <c r="D580" s="102" t="s">
        <v>142</v>
      </c>
      <c r="E580" s="102" t="s">
        <v>412</v>
      </c>
      <c r="F580" s="102" t="s">
        <v>178</v>
      </c>
      <c r="G580" s="102" t="s">
        <v>803</v>
      </c>
      <c r="H580" s="103">
        <v>3265</v>
      </c>
      <c r="I580" s="101">
        <v>3</v>
      </c>
      <c r="J580" s="104">
        <f>'เลย '!F124</f>
        <v>785889.25</v>
      </c>
      <c r="K580" s="105">
        <f>SUM('เลย '!AI124)</f>
        <v>821726.67999999993</v>
      </c>
      <c r="L580" s="106">
        <f>'เลย '!AJ124</f>
        <v>1511956.1600000001</v>
      </c>
      <c r="M580" s="106">
        <f>'เลย '!AK124</f>
        <v>1134296.31</v>
      </c>
      <c r="N580" s="102"/>
      <c r="O580" s="102"/>
      <c r="P580" s="102"/>
      <c r="Q580" s="94">
        <f t="shared" si="19"/>
        <v>377659.85000000009</v>
      </c>
      <c r="R580" s="95">
        <f t="shared" si="20"/>
        <v>463.07998774885152</v>
      </c>
    </row>
    <row r="581" spans="1:18" x14ac:dyDescent="0.35">
      <c r="A581" s="101">
        <v>9</v>
      </c>
      <c r="B581" s="102" t="s">
        <v>58</v>
      </c>
      <c r="C581" s="102" t="s">
        <v>411</v>
      </c>
      <c r="D581" s="102" t="s">
        <v>142</v>
      </c>
      <c r="E581" s="102" t="s">
        <v>412</v>
      </c>
      <c r="F581" s="102" t="s">
        <v>178</v>
      </c>
      <c r="G581" s="102" t="s">
        <v>804</v>
      </c>
      <c r="H581" s="103">
        <v>2444</v>
      </c>
      <c r="I581" s="101">
        <v>2</v>
      </c>
      <c r="J581" s="104">
        <f>'เลย '!F125</f>
        <v>459363.68</v>
      </c>
      <c r="K581" s="105">
        <f>SUM('เลย '!AI125)</f>
        <v>397975.67</v>
      </c>
      <c r="L581" s="106">
        <f>'เลย '!AJ125</f>
        <v>1351910.06</v>
      </c>
      <c r="M581" s="106">
        <f>'เลย '!AK125</f>
        <v>1181400.8700000001</v>
      </c>
      <c r="N581" s="102"/>
      <c r="O581" s="102"/>
      <c r="P581" s="102"/>
      <c r="Q581" s="94">
        <f t="shared" si="19"/>
        <v>170509.18999999994</v>
      </c>
      <c r="R581" s="95">
        <f t="shared" si="20"/>
        <v>553.15468903436988</v>
      </c>
    </row>
    <row r="582" spans="1:18" s="113" customFormat="1" x14ac:dyDescent="0.35">
      <c r="A582" s="107">
        <v>13</v>
      </c>
      <c r="B582" s="108" t="s">
        <v>58</v>
      </c>
      <c r="C582" s="108"/>
      <c r="D582" s="108"/>
      <c r="E582" s="108" t="s">
        <v>75</v>
      </c>
      <c r="F582" s="108"/>
      <c r="G582" s="108" t="s">
        <v>414</v>
      </c>
      <c r="H582" s="114">
        <f>SUM(H573:H581)</f>
        <v>24187</v>
      </c>
      <c r="I582" s="107"/>
      <c r="J582" s="110">
        <f>SUM(J573:J581)</f>
        <v>6247900.54</v>
      </c>
      <c r="K582" s="110">
        <f>SUM(K573:K581)</f>
        <v>6131061.3799999999</v>
      </c>
      <c r="L582" s="110">
        <f>SUM(L573:L581)</f>
        <v>10918452.09</v>
      </c>
      <c r="M582" s="110">
        <f>SUM(M573:M581)</f>
        <v>8493805.3599999994</v>
      </c>
      <c r="N582" s="108">
        <v>8</v>
      </c>
      <c r="O582" s="108">
        <v>8</v>
      </c>
      <c r="P582" s="108">
        <f>N582-O582</f>
        <v>0</v>
      </c>
      <c r="Q582" s="111">
        <f t="shared" si="19"/>
        <v>2424646.7300000004</v>
      </c>
      <c r="R582" s="112">
        <f>L582/H582</f>
        <v>451.41820358043577</v>
      </c>
    </row>
    <row r="583" spans="1:18" x14ac:dyDescent="0.35">
      <c r="A583" s="101">
        <v>1</v>
      </c>
      <c r="B583" s="102" t="s">
        <v>58</v>
      </c>
      <c r="C583" s="102" t="s">
        <v>415</v>
      </c>
      <c r="D583" s="102" t="s">
        <v>145</v>
      </c>
      <c r="E583" s="102" t="s">
        <v>416</v>
      </c>
      <c r="F583" s="102" t="s">
        <v>208</v>
      </c>
      <c r="G583" s="102" t="s">
        <v>417</v>
      </c>
      <c r="H583" s="103"/>
      <c r="I583" s="101"/>
      <c r="J583" s="104"/>
      <c r="K583" s="105"/>
      <c r="L583" s="106"/>
      <c r="M583" s="106"/>
      <c r="N583" s="102"/>
      <c r="O583" s="102"/>
      <c r="P583" s="102"/>
    </row>
    <row r="584" spans="1:18" x14ac:dyDescent="0.35">
      <c r="A584" s="101">
        <v>2</v>
      </c>
      <c r="B584" s="102" t="s">
        <v>58</v>
      </c>
      <c r="C584" s="102" t="s">
        <v>415</v>
      </c>
      <c r="D584" s="102" t="s">
        <v>145</v>
      </c>
      <c r="E584" s="102" t="s">
        <v>416</v>
      </c>
      <c r="F584" s="102" t="s">
        <v>178</v>
      </c>
      <c r="G584" s="102" t="s">
        <v>805</v>
      </c>
      <c r="H584" s="103">
        <v>5041</v>
      </c>
      <c r="I584" s="101">
        <v>4</v>
      </c>
      <c r="J584" s="104">
        <f>'เลย '!F126</f>
        <v>567584.12</v>
      </c>
      <c r="K584" s="105">
        <f>SUM('เลย '!AI126)</f>
        <v>561141.32999999996</v>
      </c>
      <c r="L584" s="106">
        <f>'เลย '!AJ126</f>
        <v>2081195.02</v>
      </c>
      <c r="M584" s="106">
        <f>'เลย '!AK126</f>
        <v>1841025.53</v>
      </c>
      <c r="N584" s="102"/>
      <c r="O584" s="102"/>
      <c r="P584" s="102"/>
      <c r="Q584" s="94">
        <f t="shared" ref="Q584:Q646" si="21">L584-M584</f>
        <v>240169.49</v>
      </c>
      <c r="R584" s="95">
        <f t="shared" ref="R584:R646" si="22">L584/H584</f>
        <v>412.8536044435628</v>
      </c>
    </row>
    <row r="585" spans="1:18" x14ac:dyDescent="0.35">
      <c r="A585" s="101">
        <v>3</v>
      </c>
      <c r="B585" s="102" t="s">
        <v>58</v>
      </c>
      <c r="C585" s="102" t="s">
        <v>415</v>
      </c>
      <c r="D585" s="102" t="s">
        <v>145</v>
      </c>
      <c r="E585" s="102" t="s">
        <v>416</v>
      </c>
      <c r="F585" s="102" t="s">
        <v>178</v>
      </c>
      <c r="G585" s="102" t="s">
        <v>806</v>
      </c>
      <c r="H585" s="103">
        <v>2924</v>
      </c>
      <c r="I585" s="101">
        <v>2</v>
      </c>
      <c r="J585" s="104">
        <f>'เลย '!F127</f>
        <v>527979.66</v>
      </c>
      <c r="K585" s="105">
        <f>SUM('เลย '!AI127)</f>
        <v>522471.6700000001</v>
      </c>
      <c r="L585" s="106">
        <f>'เลย '!AJ127</f>
        <v>1564720.8900000001</v>
      </c>
      <c r="M585" s="106">
        <f>'เลย '!AK127</f>
        <v>1390227.73</v>
      </c>
      <c r="N585" s="102"/>
      <c r="O585" s="102"/>
      <c r="P585" s="102"/>
      <c r="Q585" s="94">
        <f t="shared" si="21"/>
        <v>174493.16000000015</v>
      </c>
      <c r="R585" s="95">
        <f t="shared" si="22"/>
        <v>535.13026333789333</v>
      </c>
    </row>
    <row r="586" spans="1:18" x14ac:dyDescent="0.35">
      <c r="A586" s="101">
        <v>4</v>
      </c>
      <c r="B586" s="102" t="s">
        <v>58</v>
      </c>
      <c r="C586" s="102" t="s">
        <v>415</v>
      </c>
      <c r="D586" s="102" t="s">
        <v>145</v>
      </c>
      <c r="E586" s="102" t="s">
        <v>416</v>
      </c>
      <c r="F586" s="102" t="s">
        <v>178</v>
      </c>
      <c r="G586" s="102" t="s">
        <v>807</v>
      </c>
      <c r="H586" s="103">
        <v>5642</v>
      </c>
      <c r="I586" s="101">
        <v>4</v>
      </c>
      <c r="J586" s="104">
        <f>'เลย '!F128</f>
        <v>924570.67</v>
      </c>
      <c r="K586" s="105">
        <f>SUM('เลย '!AI128)</f>
        <v>430354.27</v>
      </c>
      <c r="L586" s="106">
        <f>'เลย '!AJ128</f>
        <v>2213093.04</v>
      </c>
      <c r="M586" s="106">
        <f>'เลย '!AK128</f>
        <v>2263550.6399999997</v>
      </c>
      <c r="N586" s="102"/>
      <c r="O586" s="102"/>
      <c r="P586" s="102"/>
      <c r="Q586" s="94">
        <f t="shared" si="21"/>
        <v>-50457.599999999627</v>
      </c>
      <c r="R586" s="95">
        <f t="shared" si="22"/>
        <v>392.25328606876997</v>
      </c>
    </row>
    <row r="587" spans="1:18" x14ac:dyDescent="0.35">
      <c r="A587" s="101">
        <v>5</v>
      </c>
      <c r="B587" s="102" t="s">
        <v>58</v>
      </c>
      <c r="C587" s="102" t="s">
        <v>415</v>
      </c>
      <c r="D587" s="102" t="s">
        <v>145</v>
      </c>
      <c r="E587" s="102" t="s">
        <v>416</v>
      </c>
      <c r="F587" s="102" t="s">
        <v>178</v>
      </c>
      <c r="G587" s="102" t="s">
        <v>808</v>
      </c>
      <c r="H587" s="103">
        <v>2953</v>
      </c>
      <c r="I587" s="101">
        <v>2</v>
      </c>
      <c r="J587" s="104">
        <f>'เลย '!F129</f>
        <v>606997.27</v>
      </c>
      <c r="K587" s="105">
        <f>SUM('เลย '!AI129)</f>
        <v>549908.53</v>
      </c>
      <c r="L587" s="106">
        <f>'เลย '!AJ129</f>
        <v>1132097.24</v>
      </c>
      <c r="M587" s="106">
        <f>'เลย '!AK129</f>
        <v>933852.62999999989</v>
      </c>
      <c r="N587" s="102"/>
      <c r="O587" s="102"/>
      <c r="P587" s="102"/>
      <c r="Q587" s="94">
        <f t="shared" si="21"/>
        <v>198244.6100000001</v>
      </c>
      <c r="R587" s="95">
        <f t="shared" si="22"/>
        <v>383.3719065357264</v>
      </c>
    </row>
    <row r="588" spans="1:18" x14ac:dyDescent="0.35">
      <c r="A588" s="101">
        <v>6</v>
      </c>
      <c r="B588" s="102" t="s">
        <v>58</v>
      </c>
      <c r="C588" s="102" t="s">
        <v>415</v>
      </c>
      <c r="D588" s="102" t="s">
        <v>145</v>
      </c>
      <c r="E588" s="102" t="s">
        <v>416</v>
      </c>
      <c r="F588" s="102" t="s">
        <v>178</v>
      </c>
      <c r="G588" s="102" t="s">
        <v>809</v>
      </c>
      <c r="H588" s="103">
        <v>2821</v>
      </c>
      <c r="I588" s="101">
        <v>2</v>
      </c>
      <c r="J588" s="104">
        <f>'เลย '!F130</f>
        <v>222938.65</v>
      </c>
      <c r="K588" s="105">
        <f>SUM('เลย '!AI130)</f>
        <v>79998.34</v>
      </c>
      <c r="L588" s="106">
        <f>'เลย '!AJ130</f>
        <v>112960.86000000002</v>
      </c>
      <c r="M588" s="106">
        <f>'เลย '!AK130</f>
        <v>146976.01</v>
      </c>
      <c r="N588" s="102"/>
      <c r="O588" s="102"/>
      <c r="P588" s="102"/>
      <c r="Q588" s="94">
        <f t="shared" si="21"/>
        <v>-34015.149999999994</v>
      </c>
      <c r="R588" s="95">
        <f t="shared" si="22"/>
        <v>40.042842963488127</v>
      </c>
    </row>
    <row r="589" spans="1:18" s="113" customFormat="1" x14ac:dyDescent="0.35">
      <c r="A589" s="107">
        <v>14</v>
      </c>
      <c r="B589" s="108" t="s">
        <v>58</v>
      </c>
      <c r="C589" s="108"/>
      <c r="D589" s="108"/>
      <c r="E589" s="108" t="s">
        <v>75</v>
      </c>
      <c r="F589" s="108"/>
      <c r="G589" s="108" t="s">
        <v>418</v>
      </c>
      <c r="H589" s="114">
        <f>SUM(H583:H588)</f>
        <v>19381</v>
      </c>
      <c r="I589" s="107"/>
      <c r="J589" s="110">
        <f>SUM(J583:J588)</f>
        <v>2850070.37</v>
      </c>
      <c r="K589" s="110">
        <f>SUM(K583:K588)</f>
        <v>2143874.14</v>
      </c>
      <c r="L589" s="110">
        <f>SUM(L583:L588)</f>
        <v>7104067.0500000007</v>
      </c>
      <c r="M589" s="110">
        <f>SUM(M583:M588)</f>
        <v>6575632.5399999991</v>
      </c>
      <c r="N589" s="108">
        <v>5</v>
      </c>
      <c r="O589" s="108">
        <v>5</v>
      </c>
      <c r="P589" s="108">
        <f>N589-O589</f>
        <v>0</v>
      </c>
      <c r="Q589" s="111">
        <f t="shared" si="21"/>
        <v>528434.51000000164</v>
      </c>
      <c r="R589" s="112">
        <f t="shared" si="22"/>
        <v>366.54801351839433</v>
      </c>
    </row>
    <row r="590" spans="1:18" s="113" customFormat="1" ht="21.75" thickBot="1" x14ac:dyDescent="0.4">
      <c r="A590" s="122"/>
      <c r="B590" s="123" t="s">
        <v>58</v>
      </c>
      <c r="C590" s="123" t="s">
        <v>58</v>
      </c>
      <c r="D590" s="123" t="s">
        <v>58</v>
      </c>
      <c r="E590" s="123" t="s">
        <v>58</v>
      </c>
      <c r="F590" s="123"/>
      <c r="G590" s="123" t="s">
        <v>419</v>
      </c>
      <c r="H590" s="124">
        <f>H455+H462+H478+H490+H505+H512+H520+H531+H550+H557+H564+H572+H582+H589</f>
        <v>405693</v>
      </c>
      <c r="I590" s="122"/>
      <c r="J590" s="125">
        <f t="shared" ref="J590:O590" si="23">J455+J462+J478+J490+J505+J512+J520+J531+J550+J557+J564+J572+J582+J589</f>
        <v>70104198.680000007</v>
      </c>
      <c r="K590" s="126">
        <f t="shared" si="23"/>
        <v>75310655.480000004</v>
      </c>
      <c r="L590" s="125">
        <f t="shared" si="23"/>
        <v>179027238.97000006</v>
      </c>
      <c r="M590" s="125">
        <f t="shared" si="23"/>
        <v>163484510.45000002</v>
      </c>
      <c r="N590" s="123">
        <f t="shared" si="23"/>
        <v>127</v>
      </c>
      <c r="O590" s="123">
        <f t="shared" si="23"/>
        <v>127</v>
      </c>
      <c r="P590" s="123">
        <f>N590-O590</f>
        <v>0</v>
      </c>
      <c r="Q590" s="111">
        <f t="shared" si="21"/>
        <v>15542728.520000041</v>
      </c>
      <c r="R590" s="112">
        <f t="shared" si="22"/>
        <v>441.28747345899501</v>
      </c>
    </row>
    <row r="591" spans="1:18" ht="22.5" thickTop="1" thickBot="1" x14ac:dyDescent="0.4">
      <c r="A591" s="127"/>
      <c r="B591" s="128"/>
      <c r="C591" s="128"/>
      <c r="D591" s="128"/>
      <c r="E591" s="334" t="s">
        <v>420</v>
      </c>
      <c r="F591" s="335"/>
      <c r="G591" s="336"/>
      <c r="H591" s="129"/>
      <c r="I591" s="127"/>
      <c r="J591" s="130">
        <f>J590/O590</f>
        <v>552001.56440944888</v>
      </c>
      <c r="K591" s="131">
        <f>K590/O590</f>
        <v>592997.28724409454</v>
      </c>
      <c r="L591" s="130">
        <f>L590/O590</f>
        <v>1409663.2989763785</v>
      </c>
      <c r="M591" s="130">
        <f>M590/O590</f>
        <v>1287279.6098425197</v>
      </c>
      <c r="N591" s="178"/>
      <c r="O591" s="178"/>
      <c r="P591" s="178"/>
      <c r="Q591" s="94">
        <f t="shared" si="21"/>
        <v>122383.68913385877</v>
      </c>
    </row>
    <row r="592" spans="1:18" ht="21.75" thickTop="1" x14ac:dyDescent="0.35">
      <c r="A592" s="132">
        <v>1</v>
      </c>
      <c r="B592" s="133" t="s">
        <v>60</v>
      </c>
      <c r="C592" s="133" t="s">
        <v>421</v>
      </c>
      <c r="D592" s="133" t="s">
        <v>422</v>
      </c>
      <c r="E592" s="133" t="s">
        <v>423</v>
      </c>
      <c r="F592" s="133" t="s">
        <v>175</v>
      </c>
      <c r="G592" s="133" t="s">
        <v>424</v>
      </c>
      <c r="H592" s="134"/>
      <c r="I592" s="132"/>
      <c r="J592" s="135"/>
      <c r="K592" s="136"/>
      <c r="L592" s="137"/>
      <c r="M592" s="137"/>
      <c r="N592" s="133"/>
      <c r="O592" s="133"/>
      <c r="P592" s="133"/>
    </row>
    <row r="593" spans="1:18" x14ac:dyDescent="0.35">
      <c r="A593" s="101">
        <v>2</v>
      </c>
      <c r="B593" s="102" t="s">
        <v>60</v>
      </c>
      <c r="C593" s="102" t="s">
        <v>421</v>
      </c>
      <c r="D593" s="102" t="s">
        <v>422</v>
      </c>
      <c r="E593" s="102" t="s">
        <v>423</v>
      </c>
      <c r="F593" s="102" t="s">
        <v>178</v>
      </c>
      <c r="G593" s="102" t="s">
        <v>1022</v>
      </c>
      <c r="H593" s="103">
        <v>4149</v>
      </c>
      <c r="I593" s="101">
        <v>3</v>
      </c>
      <c r="J593" s="104">
        <f>หนองคาย!F12</f>
        <v>356639.72</v>
      </c>
      <c r="K593" s="105">
        <f>หนองคาย!AH12</f>
        <v>397052.06999999995</v>
      </c>
      <c r="L593" s="106">
        <f>หนองคาย!AI12</f>
        <v>2041829.24</v>
      </c>
      <c r="M593" s="106">
        <f>หนองคาย!AJ12</f>
        <v>2004416.66</v>
      </c>
      <c r="N593" s="102"/>
      <c r="O593" s="102"/>
      <c r="P593" s="102"/>
      <c r="Q593" s="94">
        <f t="shared" si="21"/>
        <v>37412.580000000075</v>
      </c>
      <c r="R593" s="95">
        <f t="shared" si="22"/>
        <v>492.12563027235478</v>
      </c>
    </row>
    <row r="594" spans="1:18" x14ac:dyDescent="0.35">
      <c r="A594" s="101">
        <v>3</v>
      </c>
      <c r="B594" s="102" t="s">
        <v>60</v>
      </c>
      <c r="C594" s="102" t="s">
        <v>421</v>
      </c>
      <c r="D594" s="102" t="s">
        <v>422</v>
      </c>
      <c r="E594" s="102" t="s">
        <v>423</v>
      </c>
      <c r="F594" s="102" t="s">
        <v>178</v>
      </c>
      <c r="G594" s="102" t="s">
        <v>1023</v>
      </c>
      <c r="H594" s="103">
        <v>4404</v>
      </c>
      <c r="I594" s="101">
        <v>3</v>
      </c>
      <c r="J594" s="104">
        <f>หนองคาย!F13</f>
        <v>240584.74</v>
      </c>
      <c r="K594" s="105">
        <f>หนองคาย!AH13</f>
        <v>443807.35</v>
      </c>
      <c r="L594" s="106">
        <f>หนองคาย!AI13</f>
        <v>1758679.2400000002</v>
      </c>
      <c r="M594" s="106">
        <f>หนองคาย!AJ13</f>
        <v>1655315.6400000001</v>
      </c>
      <c r="N594" s="102"/>
      <c r="O594" s="102"/>
      <c r="P594" s="102"/>
      <c r="Q594" s="94">
        <f t="shared" si="21"/>
        <v>103363.60000000009</v>
      </c>
      <c r="R594" s="95">
        <f t="shared" si="22"/>
        <v>399.3367938237966</v>
      </c>
    </row>
    <row r="595" spans="1:18" x14ac:dyDescent="0.35">
      <c r="A595" s="101">
        <v>4</v>
      </c>
      <c r="B595" s="102" t="s">
        <v>60</v>
      </c>
      <c r="C595" s="102" t="s">
        <v>421</v>
      </c>
      <c r="D595" s="102" t="s">
        <v>422</v>
      </c>
      <c r="E595" s="102" t="s">
        <v>423</v>
      </c>
      <c r="F595" s="102" t="s">
        <v>178</v>
      </c>
      <c r="G595" s="102" t="s">
        <v>1024</v>
      </c>
      <c r="H595" s="103">
        <v>2830</v>
      </c>
      <c r="I595" s="101">
        <v>2</v>
      </c>
      <c r="J595" s="104">
        <f>หนองคาย!F14</f>
        <v>274341</v>
      </c>
      <c r="K595" s="105">
        <f>หนองคาย!AH14</f>
        <v>567480.07999999996</v>
      </c>
      <c r="L595" s="106">
        <f>หนองคาย!AI14</f>
        <v>1370700.27</v>
      </c>
      <c r="M595" s="106">
        <f>หนองคาย!AJ14</f>
        <v>1206987.08</v>
      </c>
      <c r="N595" s="102"/>
      <c r="O595" s="102"/>
      <c r="P595" s="102"/>
      <c r="Q595" s="94">
        <f t="shared" si="21"/>
        <v>163713.18999999994</v>
      </c>
      <c r="R595" s="95">
        <f t="shared" si="22"/>
        <v>484.34638515901059</v>
      </c>
    </row>
    <row r="596" spans="1:18" x14ac:dyDescent="0.35">
      <c r="A596" s="101">
        <v>5</v>
      </c>
      <c r="B596" s="102" t="s">
        <v>60</v>
      </c>
      <c r="C596" s="102" t="s">
        <v>421</v>
      </c>
      <c r="D596" s="102" t="s">
        <v>422</v>
      </c>
      <c r="E596" s="102" t="s">
        <v>423</v>
      </c>
      <c r="F596" s="102" t="s">
        <v>178</v>
      </c>
      <c r="G596" s="102" t="s">
        <v>1025</v>
      </c>
      <c r="H596" s="103">
        <v>4180</v>
      </c>
      <c r="I596" s="101">
        <v>3</v>
      </c>
      <c r="J596" s="104">
        <f>หนองคาย!F15</f>
        <v>158012.68</v>
      </c>
      <c r="K596" s="105">
        <f>หนองคาย!AH15</f>
        <v>234345.40999999997</v>
      </c>
      <c r="L596" s="106">
        <f>หนองคาย!AI15</f>
        <v>1890775.49</v>
      </c>
      <c r="M596" s="106">
        <f>หนองคาย!AJ15</f>
        <v>2011181.73</v>
      </c>
      <c r="N596" s="102"/>
      <c r="O596" s="102"/>
      <c r="P596" s="102"/>
      <c r="Q596" s="94">
        <f t="shared" si="21"/>
        <v>-120406.23999999999</v>
      </c>
      <c r="R596" s="95">
        <f t="shared" si="22"/>
        <v>452.33863397129187</v>
      </c>
    </row>
    <row r="597" spans="1:18" x14ac:dyDescent="0.35">
      <c r="A597" s="101">
        <v>6</v>
      </c>
      <c r="B597" s="102" t="s">
        <v>60</v>
      </c>
      <c r="C597" s="102" t="s">
        <v>421</v>
      </c>
      <c r="D597" s="102" t="s">
        <v>422</v>
      </c>
      <c r="E597" s="102" t="s">
        <v>423</v>
      </c>
      <c r="F597" s="102" t="s">
        <v>178</v>
      </c>
      <c r="G597" s="102" t="s">
        <v>1026</v>
      </c>
      <c r="H597" s="103">
        <v>7166</v>
      </c>
      <c r="I597" s="101">
        <v>5</v>
      </c>
      <c r="J597" s="104">
        <f>หนองคาย!F16</f>
        <v>303669.96999999997</v>
      </c>
      <c r="K597" s="105">
        <f>หนองคาย!AH16</f>
        <v>427788.51999999996</v>
      </c>
      <c r="L597" s="106">
        <f>หนองคาย!AI16</f>
        <v>2240319.73</v>
      </c>
      <c r="M597" s="106">
        <f>หนองคาย!AJ16</f>
        <v>2313117.21</v>
      </c>
      <c r="N597" s="102"/>
      <c r="O597" s="102"/>
      <c r="P597" s="102"/>
      <c r="Q597" s="94">
        <f t="shared" si="21"/>
        <v>-72797.479999999981</v>
      </c>
      <c r="R597" s="95">
        <f t="shared" si="22"/>
        <v>312.63183505442368</v>
      </c>
    </row>
    <row r="598" spans="1:18" x14ac:dyDescent="0.35">
      <c r="A598" s="101">
        <v>7</v>
      </c>
      <c r="B598" s="102" t="s">
        <v>60</v>
      </c>
      <c r="C598" s="102" t="s">
        <v>421</v>
      </c>
      <c r="D598" s="102" t="s">
        <v>422</v>
      </c>
      <c r="E598" s="102" t="s">
        <v>423</v>
      </c>
      <c r="F598" s="102" t="s">
        <v>178</v>
      </c>
      <c r="G598" s="102" t="s">
        <v>1027</v>
      </c>
      <c r="H598" s="103">
        <v>6340</v>
      </c>
      <c r="I598" s="101">
        <v>5</v>
      </c>
      <c r="J598" s="104">
        <f>หนองคาย!F17</f>
        <v>564990.06000000006</v>
      </c>
      <c r="K598" s="105">
        <f>หนองคาย!AH17</f>
        <v>644229.75</v>
      </c>
      <c r="L598" s="106">
        <f>หนองคาย!AI17</f>
        <v>1905794.5499999998</v>
      </c>
      <c r="M598" s="106">
        <f>หนองคาย!AJ17</f>
        <v>1838391.3699999999</v>
      </c>
      <c r="N598" s="102"/>
      <c r="O598" s="102"/>
      <c r="P598" s="102"/>
      <c r="Q598" s="94">
        <f t="shared" si="21"/>
        <v>67403.179999999935</v>
      </c>
      <c r="R598" s="95">
        <f t="shared" si="22"/>
        <v>300.59850946372239</v>
      </c>
    </row>
    <row r="599" spans="1:18" x14ac:dyDescent="0.35">
      <c r="A599" s="101">
        <v>8</v>
      </c>
      <c r="B599" s="102" t="s">
        <v>60</v>
      </c>
      <c r="C599" s="102" t="s">
        <v>421</v>
      </c>
      <c r="D599" s="102" t="s">
        <v>422</v>
      </c>
      <c r="E599" s="102" t="s">
        <v>423</v>
      </c>
      <c r="F599" s="102" t="s">
        <v>178</v>
      </c>
      <c r="G599" s="102" t="s">
        <v>1028</v>
      </c>
      <c r="H599" s="103">
        <v>2131</v>
      </c>
      <c r="I599" s="101">
        <v>2</v>
      </c>
      <c r="J599" s="104">
        <f>หนองคาย!F18</f>
        <v>317346.49</v>
      </c>
      <c r="K599" s="105">
        <f>หนองคาย!AH18</f>
        <v>321769.83</v>
      </c>
      <c r="L599" s="106">
        <f>หนองคาย!AI18</f>
        <v>1382196.2</v>
      </c>
      <c r="M599" s="106">
        <f>หนองคาย!AJ18</f>
        <v>1800718.3900000001</v>
      </c>
      <c r="N599" s="102"/>
      <c r="O599" s="102"/>
      <c r="P599" s="102"/>
      <c r="Q599" s="94">
        <f t="shared" si="21"/>
        <v>-418522.19000000018</v>
      </c>
      <c r="R599" s="95">
        <f t="shared" si="22"/>
        <v>648.61389019239789</v>
      </c>
    </row>
    <row r="600" spans="1:18" x14ac:dyDescent="0.35">
      <c r="A600" s="101">
        <v>9</v>
      </c>
      <c r="B600" s="102" t="s">
        <v>60</v>
      </c>
      <c r="C600" s="102" t="s">
        <v>421</v>
      </c>
      <c r="D600" s="102" t="s">
        <v>422</v>
      </c>
      <c r="E600" s="102" t="s">
        <v>423</v>
      </c>
      <c r="F600" s="102" t="s">
        <v>178</v>
      </c>
      <c r="G600" s="102" t="s">
        <v>1029</v>
      </c>
      <c r="H600" s="103">
        <v>821</v>
      </c>
      <c r="I600" s="101">
        <v>1</v>
      </c>
      <c r="J600" s="104">
        <f>หนองคาย!F19</f>
        <v>99377.22</v>
      </c>
      <c r="K600" s="105">
        <f>หนองคาย!AH19</f>
        <v>176780.25</v>
      </c>
      <c r="L600" s="106">
        <f>หนองคาย!AI19</f>
        <v>781830.49</v>
      </c>
      <c r="M600" s="106">
        <f>หนองคาย!AJ19</f>
        <v>956938.14999999991</v>
      </c>
      <c r="N600" s="102"/>
      <c r="O600" s="102"/>
      <c r="P600" s="102"/>
      <c r="Q600" s="94">
        <f t="shared" si="21"/>
        <v>-175107.65999999992</v>
      </c>
      <c r="R600" s="95">
        <f t="shared" si="22"/>
        <v>952.29048721071865</v>
      </c>
    </row>
    <row r="601" spans="1:18" x14ac:dyDescent="0.35">
      <c r="A601" s="101">
        <v>10</v>
      </c>
      <c r="B601" s="102" t="s">
        <v>60</v>
      </c>
      <c r="C601" s="102" t="s">
        <v>421</v>
      </c>
      <c r="D601" s="102" t="s">
        <v>422</v>
      </c>
      <c r="E601" s="102" t="s">
        <v>423</v>
      </c>
      <c r="F601" s="102" t="s">
        <v>178</v>
      </c>
      <c r="G601" s="102" t="s">
        <v>1030</v>
      </c>
      <c r="H601" s="103">
        <v>5286</v>
      </c>
      <c r="I601" s="101">
        <v>4</v>
      </c>
      <c r="J601" s="104">
        <f>หนองคาย!F20</f>
        <v>262674.33</v>
      </c>
      <c r="K601" s="105">
        <f>หนองคาย!AH20</f>
        <v>477429.87</v>
      </c>
      <c r="L601" s="106">
        <f>หนองคาย!AI20</f>
        <v>1073914.81</v>
      </c>
      <c r="M601" s="106">
        <f>หนองคาย!AJ20</f>
        <v>1338815.6200000001</v>
      </c>
      <c r="N601" s="102"/>
      <c r="O601" s="102"/>
      <c r="P601" s="102"/>
      <c r="Q601" s="94">
        <f t="shared" si="21"/>
        <v>-264900.81000000006</v>
      </c>
      <c r="R601" s="95">
        <f t="shared" si="22"/>
        <v>203.16209042754446</v>
      </c>
    </row>
    <row r="602" spans="1:18" x14ac:dyDescent="0.35">
      <c r="A602" s="101">
        <v>11</v>
      </c>
      <c r="B602" s="102" t="s">
        <v>60</v>
      </c>
      <c r="C602" s="102" t="s">
        <v>421</v>
      </c>
      <c r="D602" s="102" t="s">
        <v>422</v>
      </c>
      <c r="E602" s="102" t="s">
        <v>423</v>
      </c>
      <c r="F602" s="102" t="s">
        <v>178</v>
      </c>
      <c r="G602" s="102" t="s">
        <v>1031</v>
      </c>
      <c r="H602" s="103">
        <v>5603</v>
      </c>
      <c r="I602" s="101">
        <v>4</v>
      </c>
      <c r="J602" s="104">
        <f>หนองคาย!F21</f>
        <v>476943.21</v>
      </c>
      <c r="K602" s="105">
        <f>หนองคาย!AH21</f>
        <v>628290.11</v>
      </c>
      <c r="L602" s="106">
        <f>หนองคาย!AI21</f>
        <v>1762282.27</v>
      </c>
      <c r="M602" s="106">
        <f>หนองคาย!AJ21</f>
        <v>2241275.2400000002</v>
      </c>
      <c r="N602" s="102"/>
      <c r="O602" s="102"/>
      <c r="P602" s="102"/>
      <c r="Q602" s="94">
        <f t="shared" si="21"/>
        <v>-478992.9700000002</v>
      </c>
      <c r="R602" s="95">
        <f t="shared" si="22"/>
        <v>314.52476708905942</v>
      </c>
    </row>
    <row r="603" spans="1:18" x14ac:dyDescent="0.35">
      <c r="A603" s="101">
        <v>12</v>
      </c>
      <c r="B603" s="102" t="s">
        <v>60</v>
      </c>
      <c r="C603" s="102" t="s">
        <v>421</v>
      </c>
      <c r="D603" s="102" t="s">
        <v>422</v>
      </c>
      <c r="E603" s="102" t="s">
        <v>423</v>
      </c>
      <c r="F603" s="102" t="s">
        <v>178</v>
      </c>
      <c r="G603" s="102" t="s">
        <v>1032</v>
      </c>
      <c r="H603" s="103">
        <v>4772</v>
      </c>
      <c r="I603" s="101">
        <v>4</v>
      </c>
      <c r="J603" s="104">
        <f>หนองคาย!F22</f>
        <v>917545.9</v>
      </c>
      <c r="K603" s="105">
        <f>หนองคาย!AH22</f>
        <v>994876.58000000007</v>
      </c>
      <c r="L603" s="106">
        <f>หนองคาย!AI22</f>
        <v>2164932.87</v>
      </c>
      <c r="M603" s="106">
        <f>หนองคาย!AJ22</f>
        <v>2019310.87</v>
      </c>
      <c r="N603" s="102"/>
      <c r="O603" s="102"/>
      <c r="P603" s="102"/>
      <c r="Q603" s="94">
        <f t="shared" si="21"/>
        <v>145622</v>
      </c>
      <c r="R603" s="95">
        <f t="shared" si="22"/>
        <v>453.67411357921208</v>
      </c>
    </row>
    <row r="604" spans="1:18" x14ac:dyDescent="0.35">
      <c r="A604" s="101">
        <v>13</v>
      </c>
      <c r="B604" s="102" t="s">
        <v>60</v>
      </c>
      <c r="C604" s="102" t="s">
        <v>421</v>
      </c>
      <c r="D604" s="102" t="s">
        <v>422</v>
      </c>
      <c r="E604" s="102" t="s">
        <v>423</v>
      </c>
      <c r="F604" s="102" t="s">
        <v>178</v>
      </c>
      <c r="G604" s="102" t="s">
        <v>1033</v>
      </c>
      <c r="H604" s="103">
        <v>4728</v>
      </c>
      <c r="I604" s="101">
        <v>4</v>
      </c>
      <c r="J604" s="104">
        <f>หนองคาย!F23</f>
        <v>144801.76</v>
      </c>
      <c r="K604" s="105">
        <f>หนองคาย!AH23</f>
        <v>404787.62000000005</v>
      </c>
      <c r="L604" s="106">
        <f>หนองคาย!AI23</f>
        <v>1831151.07</v>
      </c>
      <c r="M604" s="106">
        <f>หนองคาย!AJ23</f>
        <v>1911348.16</v>
      </c>
      <c r="N604" s="102"/>
      <c r="O604" s="102"/>
      <c r="P604" s="102"/>
      <c r="Q604" s="94">
        <f t="shared" si="21"/>
        <v>-80197.089999999851</v>
      </c>
      <c r="R604" s="95">
        <f t="shared" si="22"/>
        <v>387.29929568527922</v>
      </c>
    </row>
    <row r="605" spans="1:18" x14ac:dyDescent="0.35">
      <c r="A605" s="101">
        <v>14</v>
      </c>
      <c r="B605" s="102" t="s">
        <v>60</v>
      </c>
      <c r="C605" s="102" t="s">
        <v>421</v>
      </c>
      <c r="D605" s="102" t="s">
        <v>422</v>
      </c>
      <c r="E605" s="102" t="s">
        <v>423</v>
      </c>
      <c r="F605" s="102" t="s">
        <v>178</v>
      </c>
      <c r="G605" s="102" t="s">
        <v>1034</v>
      </c>
      <c r="H605" s="103">
        <v>7662</v>
      </c>
      <c r="I605" s="101">
        <v>5</v>
      </c>
      <c r="J605" s="104">
        <f>หนองคาย!F24</f>
        <v>2167448.4300000002</v>
      </c>
      <c r="K605" s="105">
        <f>หนองคาย!AH24</f>
        <v>2189889.98</v>
      </c>
      <c r="L605" s="106">
        <f>หนองคาย!AI24</f>
        <v>2640845.17</v>
      </c>
      <c r="M605" s="106">
        <f>หนองคาย!AJ24</f>
        <v>2866647.4299999997</v>
      </c>
      <c r="N605" s="102"/>
      <c r="O605" s="102"/>
      <c r="P605" s="102"/>
      <c r="Q605" s="94">
        <f t="shared" si="21"/>
        <v>-225802.25999999978</v>
      </c>
      <c r="R605" s="95">
        <f t="shared" si="22"/>
        <v>344.66786348211951</v>
      </c>
    </row>
    <row r="606" spans="1:18" x14ac:dyDescent="0.35">
      <c r="A606" s="101">
        <v>15</v>
      </c>
      <c r="B606" s="102" t="s">
        <v>60</v>
      </c>
      <c r="C606" s="102" t="s">
        <v>421</v>
      </c>
      <c r="D606" s="102" t="s">
        <v>422</v>
      </c>
      <c r="E606" s="102" t="s">
        <v>423</v>
      </c>
      <c r="F606" s="102" t="s">
        <v>178</v>
      </c>
      <c r="G606" s="102" t="s">
        <v>1035</v>
      </c>
      <c r="H606" s="103">
        <v>5895</v>
      </c>
      <c r="I606" s="101">
        <v>4</v>
      </c>
      <c r="J606" s="104">
        <f>หนองคาย!F25</f>
        <v>291886.24</v>
      </c>
      <c r="K606" s="105">
        <f>หนองคาย!AH25</f>
        <v>337622.98</v>
      </c>
      <c r="L606" s="106">
        <f>หนองคาย!AI25</f>
        <v>1893801.1600000001</v>
      </c>
      <c r="M606" s="106">
        <f>หนองคาย!AJ25</f>
        <v>1863157.4300000002</v>
      </c>
      <c r="N606" s="102"/>
      <c r="O606" s="102"/>
      <c r="P606" s="102"/>
      <c r="Q606" s="94">
        <f t="shared" si="21"/>
        <v>30643.729999999981</v>
      </c>
      <c r="R606" s="95">
        <f t="shared" si="22"/>
        <v>321.25549787955896</v>
      </c>
    </row>
    <row r="607" spans="1:18" x14ac:dyDescent="0.35">
      <c r="A607" s="101">
        <v>16</v>
      </c>
      <c r="B607" s="102" t="s">
        <v>60</v>
      </c>
      <c r="C607" s="102" t="s">
        <v>421</v>
      </c>
      <c r="D607" s="102" t="s">
        <v>422</v>
      </c>
      <c r="E607" s="102" t="s">
        <v>423</v>
      </c>
      <c r="F607" s="102" t="s">
        <v>178</v>
      </c>
      <c r="G607" s="102" t="s">
        <v>1036</v>
      </c>
      <c r="H607" s="103">
        <v>4523</v>
      </c>
      <c r="I607" s="101">
        <v>4</v>
      </c>
      <c r="J607" s="104">
        <f>หนองคาย!F26</f>
        <v>602194.92000000004</v>
      </c>
      <c r="K607" s="105">
        <f>หนองคาย!AH26</f>
        <v>670485.03</v>
      </c>
      <c r="L607" s="106">
        <f>หนองคาย!AI26</f>
        <v>1646099.63</v>
      </c>
      <c r="M607" s="106">
        <f>หนองคาย!AJ26</f>
        <v>1668190.18</v>
      </c>
      <c r="N607" s="102"/>
      <c r="O607" s="102"/>
      <c r="P607" s="102"/>
      <c r="Q607" s="94">
        <f t="shared" si="21"/>
        <v>-22090.550000000047</v>
      </c>
      <c r="R607" s="95">
        <f t="shared" si="22"/>
        <v>363.9397811187265</v>
      </c>
    </row>
    <row r="608" spans="1:18" x14ac:dyDescent="0.35">
      <c r="A608" s="101">
        <v>17</v>
      </c>
      <c r="B608" s="102" t="s">
        <v>60</v>
      </c>
      <c r="C608" s="102" t="s">
        <v>421</v>
      </c>
      <c r="D608" s="102" t="s">
        <v>422</v>
      </c>
      <c r="E608" s="102" t="s">
        <v>423</v>
      </c>
      <c r="F608" s="102" t="s">
        <v>178</v>
      </c>
      <c r="G608" s="102" t="s">
        <v>1037</v>
      </c>
      <c r="H608" s="103">
        <v>2929</v>
      </c>
      <c r="I608" s="101">
        <v>2</v>
      </c>
      <c r="J608" s="104">
        <f>หนองคาย!F27</f>
        <v>317169.59999999998</v>
      </c>
      <c r="K608" s="105">
        <f>หนองคาย!AH27</f>
        <v>328726.59999999998</v>
      </c>
      <c r="L608" s="106">
        <f>หนองคาย!AI27</f>
        <v>993912.68</v>
      </c>
      <c r="M608" s="106">
        <f>หนองคาย!AJ27</f>
        <v>1148650.1100000001</v>
      </c>
      <c r="N608" s="102"/>
      <c r="O608" s="102"/>
      <c r="P608" s="102"/>
      <c r="Q608" s="94">
        <f t="shared" si="21"/>
        <v>-154737.43000000005</v>
      </c>
      <c r="R608" s="95">
        <f t="shared" si="22"/>
        <v>339.33515875725504</v>
      </c>
    </row>
    <row r="609" spans="1:18" x14ac:dyDescent="0.35">
      <c r="A609" s="101">
        <v>18</v>
      </c>
      <c r="B609" s="102" t="s">
        <v>60</v>
      </c>
      <c r="C609" s="102" t="s">
        <v>421</v>
      </c>
      <c r="D609" s="102" t="s">
        <v>422</v>
      </c>
      <c r="E609" s="102" t="s">
        <v>423</v>
      </c>
      <c r="F609" s="102" t="s">
        <v>178</v>
      </c>
      <c r="G609" s="102" t="s">
        <v>1038</v>
      </c>
      <c r="H609" s="103">
        <v>2602</v>
      </c>
      <c r="I609" s="101">
        <v>2</v>
      </c>
      <c r="J609" s="104">
        <f>หนองคาย!F28</f>
        <v>246880.53</v>
      </c>
      <c r="K609" s="105">
        <f>หนองคาย!AH28</f>
        <v>248713.07</v>
      </c>
      <c r="L609" s="106">
        <f>หนองคาย!AI28</f>
        <v>850320.84000000008</v>
      </c>
      <c r="M609" s="106">
        <f>หนองคาย!AJ28</f>
        <v>1120744.28</v>
      </c>
      <c r="N609" s="102"/>
      <c r="O609" s="102"/>
      <c r="P609" s="102"/>
      <c r="Q609" s="94">
        <f t="shared" si="21"/>
        <v>-270423.43999999994</v>
      </c>
      <c r="R609" s="95">
        <f t="shared" si="22"/>
        <v>326.79509607993856</v>
      </c>
    </row>
    <row r="610" spans="1:18" s="113" customFormat="1" x14ac:dyDescent="0.35">
      <c r="A610" s="107">
        <v>1</v>
      </c>
      <c r="B610" s="108" t="s">
        <v>60</v>
      </c>
      <c r="C610" s="108"/>
      <c r="D610" s="108"/>
      <c r="E610" s="108" t="s">
        <v>75</v>
      </c>
      <c r="F610" s="108"/>
      <c r="G610" s="108" t="s">
        <v>425</v>
      </c>
      <c r="H610" s="114">
        <f>SUM(H592:H609)</f>
        <v>76021</v>
      </c>
      <c r="I610" s="107"/>
      <c r="J610" s="110">
        <f>SUM(J592:J609)</f>
        <v>7742506.7999999998</v>
      </c>
      <c r="K610" s="110">
        <f>SUM(K592:K609)</f>
        <v>9494075.0999999996</v>
      </c>
      <c r="L610" s="110">
        <f>SUM(L592:L609)</f>
        <v>28229385.709999997</v>
      </c>
      <c r="M610" s="110">
        <f>SUM(M592:M609)</f>
        <v>29965205.550000004</v>
      </c>
      <c r="N610" s="108">
        <v>17</v>
      </c>
      <c r="O610" s="108">
        <v>17</v>
      </c>
      <c r="P610" s="108">
        <f>N610-O610</f>
        <v>0</v>
      </c>
      <c r="Q610" s="111">
        <f t="shared" si="21"/>
        <v>-1735819.8400000073</v>
      </c>
      <c r="R610" s="112">
        <f>L610/H610</f>
        <v>371.33667947014635</v>
      </c>
    </row>
    <row r="611" spans="1:18" x14ac:dyDescent="0.35">
      <c r="A611" s="101">
        <v>1</v>
      </c>
      <c r="B611" s="102" t="s">
        <v>60</v>
      </c>
      <c r="C611" s="102" t="s">
        <v>426</v>
      </c>
      <c r="D611" s="102" t="s">
        <v>102</v>
      </c>
      <c r="E611" s="102" t="s">
        <v>427</v>
      </c>
      <c r="F611" s="102" t="s">
        <v>327</v>
      </c>
      <c r="G611" s="102" t="s">
        <v>428</v>
      </c>
      <c r="H611" s="103"/>
      <c r="I611" s="101"/>
      <c r="J611" s="104"/>
      <c r="K611" s="105"/>
      <c r="L611" s="106"/>
      <c r="M611" s="106"/>
      <c r="N611" s="102"/>
      <c r="O611" s="102"/>
      <c r="P611" s="102"/>
    </row>
    <row r="612" spans="1:18" x14ac:dyDescent="0.35">
      <c r="A612" s="101">
        <v>2</v>
      </c>
      <c r="B612" s="102" t="s">
        <v>60</v>
      </c>
      <c r="C612" s="102" t="s">
        <v>426</v>
      </c>
      <c r="D612" s="102" t="s">
        <v>102</v>
      </c>
      <c r="E612" s="102" t="s">
        <v>427</v>
      </c>
      <c r="F612" s="102" t="s">
        <v>178</v>
      </c>
      <c r="G612" s="102" t="s">
        <v>1039</v>
      </c>
      <c r="H612" s="103">
        <v>3874</v>
      </c>
      <c r="I612" s="101">
        <v>3</v>
      </c>
      <c r="J612" s="104">
        <f>หนองคาย!F29</f>
        <v>749984.56</v>
      </c>
      <c r="K612" s="105">
        <f>หนองคาย!AH29</f>
        <v>1093513.1600000001</v>
      </c>
      <c r="L612" s="106">
        <f>หนองคาย!AI29</f>
        <v>1906561.02</v>
      </c>
      <c r="M612" s="106">
        <f>หนองคาย!AJ29</f>
        <v>1406305.79</v>
      </c>
      <c r="N612" s="102"/>
      <c r="O612" s="102"/>
      <c r="P612" s="102"/>
      <c r="Q612" s="94">
        <f t="shared" si="21"/>
        <v>500255.23</v>
      </c>
      <c r="R612" s="95">
        <f t="shared" si="22"/>
        <v>492.14275167785235</v>
      </c>
    </row>
    <row r="613" spans="1:18" x14ac:dyDescent="0.35">
      <c r="A613" s="101">
        <v>3</v>
      </c>
      <c r="B613" s="102" t="s">
        <v>60</v>
      </c>
      <c r="C613" s="102" t="s">
        <v>426</v>
      </c>
      <c r="D613" s="102" t="s">
        <v>102</v>
      </c>
      <c r="E613" s="102" t="s">
        <v>427</v>
      </c>
      <c r="F613" s="102" t="s">
        <v>178</v>
      </c>
      <c r="G613" s="102" t="s">
        <v>1040</v>
      </c>
      <c r="H613" s="103">
        <v>3204</v>
      </c>
      <c r="I613" s="101">
        <v>3</v>
      </c>
      <c r="J613" s="104">
        <f>หนองคาย!F30</f>
        <v>566231.59</v>
      </c>
      <c r="K613" s="105">
        <f>หนองคาย!AH30</f>
        <v>912179.17</v>
      </c>
      <c r="L613" s="106">
        <f>หนองคาย!AI30</f>
        <v>1467718.74</v>
      </c>
      <c r="M613" s="106">
        <f>หนองคาย!AJ30</f>
        <v>1122967.5</v>
      </c>
      <c r="N613" s="102"/>
      <c r="O613" s="102"/>
      <c r="P613" s="102"/>
      <c r="Q613" s="94">
        <f t="shared" si="21"/>
        <v>344751.24</v>
      </c>
      <c r="R613" s="95">
        <f t="shared" si="22"/>
        <v>458.08949438202245</v>
      </c>
    </row>
    <row r="614" spans="1:18" x14ac:dyDescent="0.35">
      <c r="A614" s="101">
        <v>4</v>
      </c>
      <c r="B614" s="102" t="s">
        <v>60</v>
      </c>
      <c r="C614" s="102" t="s">
        <v>426</v>
      </c>
      <c r="D614" s="102" t="s">
        <v>102</v>
      </c>
      <c r="E614" s="102" t="s">
        <v>427</v>
      </c>
      <c r="F614" s="102" t="s">
        <v>178</v>
      </c>
      <c r="G614" s="102" t="s">
        <v>1041</v>
      </c>
      <c r="H614" s="103">
        <v>6962</v>
      </c>
      <c r="I614" s="101">
        <v>5</v>
      </c>
      <c r="J614" s="104">
        <f>หนองคาย!F31</f>
        <v>1119585.48</v>
      </c>
      <c r="K614" s="105">
        <f>หนองคาย!AH31</f>
        <v>1451881.67</v>
      </c>
      <c r="L614" s="106">
        <f>หนองคาย!AI31</f>
        <v>1479813.04</v>
      </c>
      <c r="M614" s="106">
        <f>หนองคาย!AJ31</f>
        <v>1270570.98</v>
      </c>
      <c r="N614" s="102"/>
      <c r="O614" s="102"/>
      <c r="P614" s="102"/>
      <c r="Q614" s="94">
        <f t="shared" si="21"/>
        <v>209242.06000000006</v>
      </c>
      <c r="R614" s="95">
        <f t="shared" si="22"/>
        <v>212.55573685722493</v>
      </c>
    </row>
    <row r="615" spans="1:18" x14ac:dyDescent="0.35">
      <c r="A615" s="101">
        <v>5</v>
      </c>
      <c r="B615" s="102" t="s">
        <v>60</v>
      </c>
      <c r="C615" s="102" t="s">
        <v>426</v>
      </c>
      <c r="D615" s="102" t="s">
        <v>102</v>
      </c>
      <c r="E615" s="102" t="s">
        <v>427</v>
      </c>
      <c r="F615" s="102" t="s">
        <v>178</v>
      </c>
      <c r="G615" s="102" t="s">
        <v>1042</v>
      </c>
      <c r="H615" s="103">
        <v>4705</v>
      </c>
      <c r="I615" s="101">
        <v>4</v>
      </c>
      <c r="J615" s="104">
        <f>หนองคาย!F32</f>
        <v>1056956.06</v>
      </c>
      <c r="K615" s="105">
        <f>หนองคาย!AH32</f>
        <v>1248720.95</v>
      </c>
      <c r="L615" s="106">
        <f>หนองคาย!AI32</f>
        <v>1312550.6299999999</v>
      </c>
      <c r="M615" s="106">
        <f>หนองคาย!AJ32</f>
        <v>1098054.99</v>
      </c>
      <c r="N615" s="102"/>
      <c r="O615" s="102"/>
      <c r="P615" s="102"/>
      <c r="Q615" s="94">
        <f t="shared" si="21"/>
        <v>214495.6399999999</v>
      </c>
      <c r="R615" s="95">
        <f t="shared" si="22"/>
        <v>278.96931562167902</v>
      </c>
    </row>
    <row r="616" spans="1:18" x14ac:dyDescent="0.35">
      <c r="A616" s="101">
        <v>6</v>
      </c>
      <c r="B616" s="102" t="s">
        <v>60</v>
      </c>
      <c r="C616" s="102" t="s">
        <v>426</v>
      </c>
      <c r="D616" s="102" t="s">
        <v>102</v>
      </c>
      <c r="E616" s="102" t="s">
        <v>427</v>
      </c>
      <c r="F616" s="102" t="s">
        <v>178</v>
      </c>
      <c r="G616" s="102" t="s">
        <v>1043</v>
      </c>
      <c r="H616" s="103">
        <v>5930</v>
      </c>
      <c r="I616" s="101">
        <v>4</v>
      </c>
      <c r="J616" s="104">
        <f>หนองคาย!F33</f>
        <v>595146.01</v>
      </c>
      <c r="K616" s="105">
        <f>หนองคาย!AH33</f>
        <v>728416.95</v>
      </c>
      <c r="L616" s="106">
        <f>หนองคาย!AI33</f>
        <v>2196979.2599999998</v>
      </c>
      <c r="M616" s="106">
        <f>หนองคาย!AJ33</f>
        <v>1804975.3800000001</v>
      </c>
      <c r="N616" s="102"/>
      <c r="O616" s="102"/>
      <c r="P616" s="102"/>
      <c r="Q616" s="94">
        <f t="shared" si="21"/>
        <v>392003.87999999966</v>
      </c>
      <c r="R616" s="95">
        <f t="shared" si="22"/>
        <v>370.48554131534564</v>
      </c>
    </row>
    <row r="617" spans="1:18" x14ac:dyDescent="0.35">
      <c r="A617" s="101">
        <v>7</v>
      </c>
      <c r="B617" s="102" t="s">
        <v>60</v>
      </c>
      <c r="C617" s="102" t="s">
        <v>426</v>
      </c>
      <c r="D617" s="102" t="s">
        <v>102</v>
      </c>
      <c r="E617" s="102" t="s">
        <v>427</v>
      </c>
      <c r="F617" s="102" t="s">
        <v>178</v>
      </c>
      <c r="G617" s="102" t="s">
        <v>1044</v>
      </c>
      <c r="H617" s="103">
        <v>4502</v>
      </c>
      <c r="I617" s="101">
        <v>4</v>
      </c>
      <c r="J617" s="104">
        <f>หนองคาย!F34</f>
        <v>1328820.69</v>
      </c>
      <c r="K617" s="105">
        <f>หนองคาย!AH34</f>
        <v>1765438.41</v>
      </c>
      <c r="L617" s="106">
        <f>หนองคาย!AI34</f>
        <v>1350845.1</v>
      </c>
      <c r="M617" s="106">
        <f>หนองคาย!AJ34</f>
        <v>1387718.51</v>
      </c>
      <c r="N617" s="102"/>
      <c r="O617" s="102"/>
      <c r="P617" s="102"/>
      <c r="Q617" s="94">
        <f t="shared" si="21"/>
        <v>-36873.409999999916</v>
      </c>
      <c r="R617" s="95">
        <f t="shared" si="22"/>
        <v>300.05444247001333</v>
      </c>
    </row>
    <row r="618" spans="1:18" x14ac:dyDescent="0.35">
      <c r="A618" s="101">
        <v>8</v>
      </c>
      <c r="B618" s="102" t="s">
        <v>60</v>
      </c>
      <c r="C618" s="102" t="s">
        <v>426</v>
      </c>
      <c r="D618" s="102" t="s">
        <v>102</v>
      </c>
      <c r="E618" s="102" t="s">
        <v>427</v>
      </c>
      <c r="F618" s="102" t="s">
        <v>178</v>
      </c>
      <c r="G618" s="102" t="s">
        <v>1045</v>
      </c>
      <c r="H618" s="103">
        <v>5759</v>
      </c>
      <c r="I618" s="101">
        <v>4</v>
      </c>
      <c r="J618" s="104">
        <f>หนองคาย!F35</f>
        <v>1280740.1599999999</v>
      </c>
      <c r="K618" s="105">
        <f>หนองคาย!AH35</f>
        <v>1502032.41</v>
      </c>
      <c r="L618" s="106">
        <f>หนองคาย!AI35</f>
        <v>1733663.7</v>
      </c>
      <c r="M618" s="106">
        <f>หนองคาย!AJ35</f>
        <v>1349706.01</v>
      </c>
      <c r="N618" s="102"/>
      <c r="O618" s="102"/>
      <c r="P618" s="102"/>
      <c r="Q618" s="94">
        <f t="shared" si="21"/>
        <v>383957.68999999994</v>
      </c>
      <c r="R618" s="95">
        <f t="shared" si="22"/>
        <v>301.0355443653412</v>
      </c>
    </row>
    <row r="619" spans="1:18" x14ac:dyDescent="0.35">
      <c r="A619" s="101">
        <v>9</v>
      </c>
      <c r="B619" s="102" t="s">
        <v>60</v>
      </c>
      <c r="C619" s="102" t="s">
        <v>426</v>
      </c>
      <c r="D619" s="102" t="s">
        <v>102</v>
      </c>
      <c r="E619" s="102" t="s">
        <v>427</v>
      </c>
      <c r="F619" s="102" t="s">
        <v>178</v>
      </c>
      <c r="G619" s="102" t="s">
        <v>1046</v>
      </c>
      <c r="H619" s="103">
        <v>3269</v>
      </c>
      <c r="I619" s="101">
        <v>3</v>
      </c>
      <c r="J619" s="104">
        <f>หนองคาย!F36</f>
        <v>447881.37</v>
      </c>
      <c r="K619" s="105">
        <f>หนองคาย!AH36</f>
        <v>525420.47</v>
      </c>
      <c r="L619" s="106">
        <f>หนองคาย!AI36</f>
        <v>1568528.9500000002</v>
      </c>
      <c r="M619" s="106">
        <f>หนองคาย!AJ36</f>
        <v>1253001.54</v>
      </c>
      <c r="N619" s="102"/>
      <c r="O619" s="102"/>
      <c r="P619" s="102"/>
      <c r="Q619" s="94">
        <f t="shared" si="21"/>
        <v>315527.41000000015</v>
      </c>
      <c r="R619" s="95">
        <f t="shared" si="22"/>
        <v>479.81919547262163</v>
      </c>
    </row>
    <row r="620" spans="1:18" x14ac:dyDescent="0.35">
      <c r="A620" s="101">
        <v>10</v>
      </c>
      <c r="B620" s="102" t="s">
        <v>60</v>
      </c>
      <c r="C620" s="102" t="s">
        <v>426</v>
      </c>
      <c r="D620" s="102" t="s">
        <v>102</v>
      </c>
      <c r="E620" s="102" t="s">
        <v>427</v>
      </c>
      <c r="F620" s="102" t="s">
        <v>178</v>
      </c>
      <c r="G620" s="102" t="s">
        <v>1047</v>
      </c>
      <c r="H620" s="103">
        <v>5031</v>
      </c>
      <c r="I620" s="101">
        <v>4</v>
      </c>
      <c r="J620" s="104">
        <f>หนองคาย!F37</f>
        <v>283823.92</v>
      </c>
      <c r="K620" s="105">
        <f>หนองคาย!AH37</f>
        <v>470489.99</v>
      </c>
      <c r="L620" s="106">
        <f>หนองคาย!AI37</f>
        <v>1583672.83</v>
      </c>
      <c r="M620" s="106">
        <f>หนองคาย!AJ37</f>
        <v>1486637.7799999998</v>
      </c>
      <c r="N620" s="102"/>
      <c r="O620" s="102"/>
      <c r="P620" s="102"/>
      <c r="Q620" s="94">
        <f t="shared" si="21"/>
        <v>97035.050000000279</v>
      </c>
      <c r="R620" s="95">
        <f t="shared" si="22"/>
        <v>314.78291194593521</v>
      </c>
    </row>
    <row r="621" spans="1:18" x14ac:dyDescent="0.35">
      <c r="A621" s="101">
        <v>11</v>
      </c>
      <c r="B621" s="102" t="s">
        <v>60</v>
      </c>
      <c r="C621" s="102" t="s">
        <v>426</v>
      </c>
      <c r="D621" s="102" t="s">
        <v>102</v>
      </c>
      <c r="E621" s="102" t="s">
        <v>427</v>
      </c>
      <c r="F621" s="102" t="s">
        <v>178</v>
      </c>
      <c r="G621" s="102" t="s">
        <v>1048</v>
      </c>
      <c r="H621" s="103">
        <v>4636</v>
      </c>
      <c r="I621" s="101">
        <v>4</v>
      </c>
      <c r="J621" s="104">
        <f>หนองคาย!F38</f>
        <v>804878.23</v>
      </c>
      <c r="K621" s="105">
        <f>หนองคาย!AH38</f>
        <v>1018514.39</v>
      </c>
      <c r="L621" s="106">
        <f>หนองคาย!AI38</f>
        <v>1712285.8900000001</v>
      </c>
      <c r="M621" s="106">
        <f>หนองคาย!AJ38</f>
        <v>1386357.93</v>
      </c>
      <c r="N621" s="102"/>
      <c r="O621" s="102"/>
      <c r="P621" s="102"/>
      <c r="Q621" s="94">
        <f t="shared" si="21"/>
        <v>325927.9600000002</v>
      </c>
      <c r="R621" s="95">
        <f t="shared" si="22"/>
        <v>369.34553278688526</v>
      </c>
    </row>
    <row r="622" spans="1:18" s="113" customFormat="1" x14ac:dyDescent="0.35">
      <c r="A622" s="107">
        <v>2</v>
      </c>
      <c r="B622" s="108" t="s">
        <v>60</v>
      </c>
      <c r="C622" s="108"/>
      <c r="D622" s="108"/>
      <c r="E622" s="108" t="s">
        <v>75</v>
      </c>
      <c r="F622" s="108"/>
      <c r="G622" s="108" t="s">
        <v>429</v>
      </c>
      <c r="H622" s="114">
        <f>SUM(H611:H621)</f>
        <v>47872</v>
      </c>
      <c r="I622" s="107"/>
      <c r="J622" s="110">
        <f>SUM(J611:J621)</f>
        <v>8234048.0700000003</v>
      </c>
      <c r="K622" s="110">
        <f>SUM(K611:K621)</f>
        <v>10716607.570000002</v>
      </c>
      <c r="L622" s="110">
        <f>SUM(L611:L621)</f>
        <v>16312619.159999998</v>
      </c>
      <c r="M622" s="110">
        <f>SUM(M611:M621)</f>
        <v>13566296.409999998</v>
      </c>
      <c r="N622" s="108">
        <v>10</v>
      </c>
      <c r="O622" s="108">
        <v>10</v>
      </c>
      <c r="P622" s="108">
        <f>N622-O622</f>
        <v>0</v>
      </c>
      <c r="Q622" s="111">
        <f t="shared" si="21"/>
        <v>2746322.75</v>
      </c>
      <c r="R622" s="112">
        <f>L622/H622</f>
        <v>340.75491226604277</v>
      </c>
    </row>
    <row r="623" spans="1:18" x14ac:dyDescent="0.35">
      <c r="A623" s="101">
        <v>1</v>
      </c>
      <c r="B623" s="102" t="s">
        <v>60</v>
      </c>
      <c r="C623" s="102" t="s">
        <v>430</v>
      </c>
      <c r="D623" s="102" t="s">
        <v>81</v>
      </c>
      <c r="E623" s="102" t="s">
        <v>431</v>
      </c>
      <c r="F623" s="102" t="s">
        <v>208</v>
      </c>
      <c r="G623" s="102" t="s">
        <v>432</v>
      </c>
      <c r="H623" s="103"/>
      <c r="I623" s="101"/>
      <c r="J623" s="104"/>
      <c r="K623" s="105"/>
      <c r="L623" s="106"/>
      <c r="M623" s="106"/>
      <c r="N623" s="102"/>
      <c r="O623" s="102"/>
      <c r="P623" s="102"/>
    </row>
    <row r="624" spans="1:18" x14ac:dyDescent="0.35">
      <c r="A624" s="101">
        <v>2</v>
      </c>
      <c r="B624" s="102" t="s">
        <v>60</v>
      </c>
      <c r="C624" s="102" t="s">
        <v>430</v>
      </c>
      <c r="D624" s="102" t="s">
        <v>81</v>
      </c>
      <c r="E624" s="102" t="s">
        <v>431</v>
      </c>
      <c r="F624" s="102" t="s">
        <v>178</v>
      </c>
      <c r="G624" s="102" t="s">
        <v>1049</v>
      </c>
      <c r="H624" s="103">
        <v>3034</v>
      </c>
      <c r="I624" s="101">
        <v>3</v>
      </c>
      <c r="J624" s="104">
        <f>หนองคาย!F39</f>
        <v>891790.34</v>
      </c>
      <c r="K624" s="105">
        <f>หนองคาย!AH39</f>
        <v>395801.47</v>
      </c>
      <c r="L624" s="106">
        <f>หนองคาย!AI39</f>
        <v>1871700.6800000002</v>
      </c>
      <c r="M624" s="106">
        <f>หนองคาย!AJ39</f>
        <v>1673872.71</v>
      </c>
      <c r="N624" s="102"/>
      <c r="O624" s="102"/>
      <c r="P624" s="102"/>
      <c r="Q624" s="94">
        <f t="shared" si="21"/>
        <v>197827.9700000002</v>
      </c>
      <c r="R624" s="95">
        <f t="shared" si="22"/>
        <v>616.90859591298624</v>
      </c>
    </row>
    <row r="625" spans="1:18" x14ac:dyDescent="0.35">
      <c r="A625" s="101">
        <v>3</v>
      </c>
      <c r="B625" s="102" t="s">
        <v>60</v>
      </c>
      <c r="C625" s="102" t="s">
        <v>430</v>
      </c>
      <c r="D625" s="102" t="s">
        <v>81</v>
      </c>
      <c r="E625" s="102" t="s">
        <v>431</v>
      </c>
      <c r="F625" s="102" t="s">
        <v>178</v>
      </c>
      <c r="G625" s="102" t="s">
        <v>1050</v>
      </c>
      <c r="H625" s="103">
        <v>3694</v>
      </c>
      <c r="I625" s="101">
        <v>3</v>
      </c>
      <c r="J625" s="104">
        <f>หนองคาย!F40</f>
        <v>252284.54</v>
      </c>
      <c r="K625" s="105">
        <f>หนองคาย!AH40</f>
        <v>218514.11000000004</v>
      </c>
      <c r="L625" s="106">
        <f>หนองคาย!AI40</f>
        <v>2235747.9300000002</v>
      </c>
      <c r="M625" s="106">
        <f>หนองคาย!AJ40</f>
        <v>2157839.5</v>
      </c>
      <c r="N625" s="102"/>
      <c r="O625" s="102"/>
      <c r="P625" s="102"/>
      <c r="Q625" s="94">
        <f t="shared" si="21"/>
        <v>77908.430000000168</v>
      </c>
      <c r="R625" s="95">
        <f t="shared" si="22"/>
        <v>605.23766377910124</v>
      </c>
    </row>
    <row r="626" spans="1:18" x14ac:dyDescent="0.35">
      <c r="A626" s="101">
        <v>4</v>
      </c>
      <c r="B626" s="102" t="s">
        <v>60</v>
      </c>
      <c r="C626" s="102" t="s">
        <v>430</v>
      </c>
      <c r="D626" s="102" t="s">
        <v>81</v>
      </c>
      <c r="E626" s="102" t="s">
        <v>431</v>
      </c>
      <c r="F626" s="102" t="s">
        <v>178</v>
      </c>
      <c r="G626" s="102" t="s">
        <v>1051</v>
      </c>
      <c r="H626" s="103">
        <v>2850</v>
      </c>
      <c r="I626" s="101">
        <v>2</v>
      </c>
      <c r="J626" s="104">
        <f>หนองคาย!F41</f>
        <v>460502.73</v>
      </c>
      <c r="K626" s="105">
        <f>หนองคาย!AH41</f>
        <v>531590.68999999994</v>
      </c>
      <c r="L626" s="106">
        <f>หนองคาย!AI41</f>
        <v>1656497.37</v>
      </c>
      <c r="M626" s="106">
        <f>หนองคาย!AJ41</f>
        <v>1892126.61</v>
      </c>
      <c r="N626" s="102"/>
      <c r="O626" s="102"/>
      <c r="P626" s="102"/>
      <c r="Q626" s="94">
        <f t="shared" si="21"/>
        <v>-235629.24</v>
      </c>
      <c r="R626" s="95">
        <f t="shared" si="22"/>
        <v>581.22714736842113</v>
      </c>
    </row>
    <row r="627" spans="1:18" x14ac:dyDescent="0.35">
      <c r="A627" s="101">
        <v>5</v>
      </c>
      <c r="B627" s="102" t="s">
        <v>60</v>
      </c>
      <c r="C627" s="102" t="s">
        <v>430</v>
      </c>
      <c r="D627" s="102" t="s">
        <v>81</v>
      </c>
      <c r="E627" s="102" t="s">
        <v>431</v>
      </c>
      <c r="F627" s="102" t="s">
        <v>178</v>
      </c>
      <c r="G627" s="102" t="s">
        <v>1052</v>
      </c>
      <c r="H627" s="103">
        <v>3886</v>
      </c>
      <c r="I627" s="101">
        <v>3</v>
      </c>
      <c r="J627" s="104">
        <f>หนองคาย!F42</f>
        <v>1988841.31</v>
      </c>
      <c r="K627" s="105">
        <f>หนองคาย!AH42</f>
        <v>-3816.660000000149</v>
      </c>
      <c r="L627" s="106">
        <f>หนองคาย!AI42</f>
        <v>2117988.77</v>
      </c>
      <c r="M627" s="106">
        <f>หนองคาย!AJ42</f>
        <v>2370908.56</v>
      </c>
      <c r="N627" s="102"/>
      <c r="O627" s="102"/>
      <c r="P627" s="102"/>
      <c r="Q627" s="94">
        <f t="shared" si="21"/>
        <v>-252919.79000000004</v>
      </c>
      <c r="R627" s="95">
        <f t="shared" si="22"/>
        <v>545.03056356150285</v>
      </c>
    </row>
    <row r="628" spans="1:18" x14ac:dyDescent="0.35">
      <c r="A628" s="101">
        <v>6</v>
      </c>
      <c r="B628" s="102" t="s">
        <v>60</v>
      </c>
      <c r="C628" s="102" t="s">
        <v>430</v>
      </c>
      <c r="D628" s="102" t="s">
        <v>81</v>
      </c>
      <c r="E628" s="102" t="s">
        <v>431</v>
      </c>
      <c r="F628" s="102" t="s">
        <v>178</v>
      </c>
      <c r="G628" s="102" t="s">
        <v>1053</v>
      </c>
      <c r="H628" s="103">
        <v>4695</v>
      </c>
      <c r="I628" s="101">
        <v>4</v>
      </c>
      <c r="J628" s="104">
        <f>หนองคาย!F43</f>
        <v>633353.06999999995</v>
      </c>
      <c r="K628" s="105">
        <f>หนองคาย!AH43</f>
        <v>647817.59</v>
      </c>
      <c r="L628" s="106">
        <f>หนองคาย!AI43</f>
        <v>2417937.2599999998</v>
      </c>
      <c r="M628" s="106">
        <f>หนองคาย!AJ43</f>
        <v>2487416.9499999997</v>
      </c>
      <c r="N628" s="102"/>
      <c r="O628" s="102"/>
      <c r="P628" s="102"/>
      <c r="Q628" s="94">
        <f t="shared" si="21"/>
        <v>-69479.689999999944</v>
      </c>
      <c r="R628" s="95">
        <f t="shared" si="22"/>
        <v>515.00261128860484</v>
      </c>
    </row>
    <row r="629" spans="1:18" x14ac:dyDescent="0.35">
      <c r="A629" s="101">
        <v>7</v>
      </c>
      <c r="B629" s="102" t="s">
        <v>60</v>
      </c>
      <c r="C629" s="102" t="s">
        <v>430</v>
      </c>
      <c r="D629" s="102" t="s">
        <v>81</v>
      </c>
      <c r="E629" s="102" t="s">
        <v>431</v>
      </c>
      <c r="F629" s="102" t="s">
        <v>178</v>
      </c>
      <c r="G629" s="102" t="s">
        <v>1054</v>
      </c>
      <c r="H629" s="103">
        <v>2848</v>
      </c>
      <c r="I629" s="101">
        <v>2</v>
      </c>
      <c r="J629" s="104">
        <f>หนองคาย!F44</f>
        <v>188403.53</v>
      </c>
      <c r="K629" s="105">
        <f>หนองคาย!AH44</f>
        <v>185602.41999999998</v>
      </c>
      <c r="L629" s="106">
        <f>หนองคาย!AI44</f>
        <v>1260896.83</v>
      </c>
      <c r="M629" s="106">
        <f>หนองคาย!AJ44</f>
        <v>1380448.73</v>
      </c>
      <c r="N629" s="102"/>
      <c r="O629" s="102"/>
      <c r="P629" s="102"/>
      <c r="Q629" s="94">
        <f t="shared" si="21"/>
        <v>-119551.89999999991</v>
      </c>
      <c r="R629" s="95">
        <f t="shared" si="22"/>
        <v>442.73062851123598</v>
      </c>
    </row>
    <row r="630" spans="1:18" x14ac:dyDescent="0.35">
      <c r="A630" s="101">
        <v>8</v>
      </c>
      <c r="B630" s="102" t="s">
        <v>60</v>
      </c>
      <c r="C630" s="102" t="s">
        <v>430</v>
      </c>
      <c r="D630" s="102" t="s">
        <v>81</v>
      </c>
      <c r="E630" s="102" t="s">
        <v>431</v>
      </c>
      <c r="F630" s="102" t="s">
        <v>178</v>
      </c>
      <c r="G630" s="102" t="s">
        <v>1055</v>
      </c>
      <c r="H630" s="103">
        <v>4044</v>
      </c>
      <c r="I630" s="101">
        <v>3</v>
      </c>
      <c r="J630" s="104">
        <f>หนองคาย!F45</f>
        <v>176194.1</v>
      </c>
      <c r="K630" s="105">
        <f>หนองคาย!AH45</f>
        <v>170367.61</v>
      </c>
      <c r="L630" s="106">
        <f>หนองคาย!AI45</f>
        <v>1317537.17</v>
      </c>
      <c r="M630" s="106">
        <f>หนองคาย!AJ45</f>
        <v>1308978.7500000002</v>
      </c>
      <c r="N630" s="102"/>
      <c r="O630" s="102"/>
      <c r="P630" s="102"/>
      <c r="Q630" s="94">
        <f t="shared" si="21"/>
        <v>8558.4199999996927</v>
      </c>
      <c r="R630" s="95">
        <f t="shared" si="22"/>
        <v>325.80048714144408</v>
      </c>
    </row>
    <row r="631" spans="1:18" x14ac:dyDescent="0.35">
      <c r="A631" s="101">
        <v>9</v>
      </c>
      <c r="B631" s="102" t="s">
        <v>60</v>
      </c>
      <c r="C631" s="102" t="s">
        <v>430</v>
      </c>
      <c r="D631" s="102" t="s">
        <v>81</v>
      </c>
      <c r="E631" s="102" t="s">
        <v>431</v>
      </c>
      <c r="F631" s="102" t="s">
        <v>178</v>
      </c>
      <c r="G631" s="102" t="s">
        <v>1056</v>
      </c>
      <c r="H631" s="103">
        <v>5108</v>
      </c>
      <c r="I631" s="101">
        <v>4</v>
      </c>
      <c r="J631" s="104">
        <f>หนองคาย!F46</f>
        <v>128703.14</v>
      </c>
      <c r="K631" s="105">
        <f>หนองคาย!AH46</f>
        <v>216103.38</v>
      </c>
      <c r="L631" s="106">
        <f>หนองคาย!AI46</f>
        <v>1070434.17</v>
      </c>
      <c r="M631" s="106">
        <f>หนองคาย!AJ46</f>
        <v>1427902.7699999998</v>
      </c>
      <c r="N631" s="102"/>
      <c r="O631" s="102"/>
      <c r="P631" s="102"/>
      <c r="Q631" s="94">
        <f t="shared" si="21"/>
        <v>-357468.59999999986</v>
      </c>
      <c r="R631" s="95">
        <f t="shared" si="22"/>
        <v>209.56033085356302</v>
      </c>
    </row>
    <row r="632" spans="1:18" x14ac:dyDescent="0.35">
      <c r="A632" s="101">
        <v>10</v>
      </c>
      <c r="B632" s="102" t="s">
        <v>60</v>
      </c>
      <c r="C632" s="102" t="s">
        <v>430</v>
      </c>
      <c r="D632" s="102" t="s">
        <v>81</v>
      </c>
      <c r="E632" s="102" t="s">
        <v>431</v>
      </c>
      <c r="F632" s="102" t="s">
        <v>178</v>
      </c>
      <c r="G632" s="102" t="s">
        <v>1057</v>
      </c>
      <c r="H632" s="103">
        <v>5899</v>
      </c>
      <c r="I632" s="101">
        <v>4</v>
      </c>
      <c r="J632" s="104">
        <f>หนองคาย!F47</f>
        <v>278745.5</v>
      </c>
      <c r="K632" s="105">
        <f>หนองคาย!AH47</f>
        <v>229347.69999999995</v>
      </c>
      <c r="L632" s="106">
        <f>หนองคาย!AI47</f>
        <v>2215840.92</v>
      </c>
      <c r="M632" s="106">
        <f>หนองคาย!AJ47</f>
        <v>2355470.4299999997</v>
      </c>
      <c r="N632" s="102"/>
      <c r="O632" s="102"/>
      <c r="P632" s="102"/>
      <c r="Q632" s="94">
        <f t="shared" si="21"/>
        <v>-139629.50999999978</v>
      </c>
      <c r="R632" s="95">
        <f t="shared" si="22"/>
        <v>375.62992371588405</v>
      </c>
    </row>
    <row r="633" spans="1:18" x14ac:dyDescent="0.35">
      <c r="A633" s="101">
        <v>11</v>
      </c>
      <c r="B633" s="102" t="s">
        <v>60</v>
      </c>
      <c r="C633" s="102" t="s">
        <v>430</v>
      </c>
      <c r="D633" s="102" t="s">
        <v>81</v>
      </c>
      <c r="E633" s="102" t="s">
        <v>431</v>
      </c>
      <c r="F633" s="102" t="s">
        <v>178</v>
      </c>
      <c r="G633" s="102" t="s">
        <v>1058</v>
      </c>
      <c r="H633" s="103">
        <v>2499</v>
      </c>
      <c r="I633" s="101">
        <v>2</v>
      </c>
      <c r="J633" s="104">
        <f>หนองคาย!F48</f>
        <v>310105.33</v>
      </c>
      <c r="K633" s="105">
        <f>หนองคาย!AH48</f>
        <v>315594.97000000003</v>
      </c>
      <c r="L633" s="106">
        <f>หนองคาย!AI48</f>
        <v>1678139.16</v>
      </c>
      <c r="M633" s="106">
        <f>หนองคาย!AJ48</f>
        <v>1535166.39</v>
      </c>
      <c r="N633" s="102"/>
      <c r="O633" s="102"/>
      <c r="P633" s="102"/>
      <c r="Q633" s="94">
        <f t="shared" si="21"/>
        <v>142972.77000000002</v>
      </c>
      <c r="R633" s="95">
        <f t="shared" si="22"/>
        <v>671.52427370948374</v>
      </c>
    </row>
    <row r="634" spans="1:18" x14ac:dyDescent="0.35">
      <c r="A634" s="101">
        <v>12</v>
      </c>
      <c r="B634" s="102" t="s">
        <v>60</v>
      </c>
      <c r="C634" s="102" t="s">
        <v>430</v>
      </c>
      <c r="D634" s="102" t="s">
        <v>81</v>
      </c>
      <c r="E634" s="102" t="s">
        <v>431</v>
      </c>
      <c r="F634" s="102" t="s">
        <v>178</v>
      </c>
      <c r="G634" s="102" t="s">
        <v>1059</v>
      </c>
      <c r="H634" s="103">
        <v>5714</v>
      </c>
      <c r="I634" s="101">
        <v>4</v>
      </c>
      <c r="J634" s="104">
        <f>หนองคาย!F49</f>
        <v>440668.12</v>
      </c>
      <c r="K634" s="105">
        <f>หนองคาย!AH49</f>
        <v>476712.83</v>
      </c>
      <c r="L634" s="106">
        <f>หนองคาย!AI49</f>
        <v>2791861.58</v>
      </c>
      <c r="M634" s="106">
        <f>หนองคาย!AJ49</f>
        <v>2653505.7200000002</v>
      </c>
      <c r="N634" s="102"/>
      <c r="O634" s="102"/>
      <c r="P634" s="102"/>
      <c r="Q634" s="94">
        <f t="shared" si="21"/>
        <v>138355.85999999987</v>
      </c>
      <c r="R634" s="95">
        <f t="shared" si="22"/>
        <v>488.60020651032551</v>
      </c>
    </row>
    <row r="635" spans="1:18" x14ac:dyDescent="0.35">
      <c r="A635" s="101">
        <v>13</v>
      </c>
      <c r="B635" s="102" t="s">
        <v>60</v>
      </c>
      <c r="C635" s="102" t="s">
        <v>430</v>
      </c>
      <c r="D635" s="102" t="s">
        <v>81</v>
      </c>
      <c r="E635" s="102" t="s">
        <v>431</v>
      </c>
      <c r="F635" s="102" t="s">
        <v>178</v>
      </c>
      <c r="G635" s="102" t="s">
        <v>1060</v>
      </c>
      <c r="H635" s="103">
        <v>3580</v>
      </c>
      <c r="I635" s="101">
        <v>3</v>
      </c>
      <c r="J635" s="104">
        <f>หนองคาย!F50</f>
        <v>195312.12</v>
      </c>
      <c r="K635" s="105">
        <f>หนองคาย!AH50</f>
        <v>207366.06</v>
      </c>
      <c r="L635" s="106">
        <f>หนองคาย!AI50</f>
        <v>1585228.75</v>
      </c>
      <c r="M635" s="106">
        <f>หนองคาย!AJ50</f>
        <v>1584556.4300000002</v>
      </c>
      <c r="N635" s="102"/>
      <c r="O635" s="102"/>
      <c r="P635" s="102"/>
      <c r="Q635" s="94">
        <f t="shared" si="21"/>
        <v>672.31999999983236</v>
      </c>
      <c r="R635" s="95">
        <f t="shared" si="22"/>
        <v>442.80132681564248</v>
      </c>
    </row>
    <row r="636" spans="1:18" x14ac:dyDescent="0.35">
      <c r="A636" s="101">
        <v>14</v>
      </c>
      <c r="B636" s="102" t="s">
        <v>60</v>
      </c>
      <c r="C636" s="102" t="s">
        <v>430</v>
      </c>
      <c r="D636" s="102" t="s">
        <v>81</v>
      </c>
      <c r="E636" s="102" t="s">
        <v>431</v>
      </c>
      <c r="F636" s="102" t="s">
        <v>178</v>
      </c>
      <c r="G636" s="102" t="s">
        <v>1061</v>
      </c>
      <c r="H636" s="103">
        <v>3821</v>
      </c>
      <c r="I636" s="101">
        <v>3</v>
      </c>
      <c r="J636" s="104">
        <f>หนองคาย!F51</f>
        <v>368945.15</v>
      </c>
      <c r="K636" s="105">
        <f>หนองคาย!AH51</f>
        <v>354723.9</v>
      </c>
      <c r="L636" s="106">
        <f>หนองคาย!AI51</f>
        <v>1376834.25</v>
      </c>
      <c r="M636" s="106">
        <f>หนองคาย!AJ51</f>
        <v>1364996.5899999999</v>
      </c>
      <c r="N636" s="102"/>
      <c r="O636" s="102"/>
      <c r="P636" s="102"/>
      <c r="Q636" s="94">
        <f t="shared" si="21"/>
        <v>11837.660000000149</v>
      </c>
      <c r="R636" s="95">
        <f t="shared" si="22"/>
        <v>360.33348599842975</v>
      </c>
    </row>
    <row r="637" spans="1:18" x14ac:dyDescent="0.35">
      <c r="A637" s="101">
        <v>15</v>
      </c>
      <c r="B637" s="102" t="s">
        <v>60</v>
      </c>
      <c r="C637" s="102" t="s">
        <v>430</v>
      </c>
      <c r="D637" s="102" t="s">
        <v>81</v>
      </c>
      <c r="E637" s="102" t="s">
        <v>431</v>
      </c>
      <c r="F637" s="102" t="s">
        <v>178</v>
      </c>
      <c r="G637" s="102" t="s">
        <v>1062</v>
      </c>
      <c r="H637" s="103">
        <v>4273</v>
      </c>
      <c r="I637" s="101">
        <v>3</v>
      </c>
      <c r="J637" s="104">
        <f>หนองคาย!F52</f>
        <v>177541.32</v>
      </c>
      <c r="K637" s="105">
        <f>หนองคาย!AH52</f>
        <v>188466.72</v>
      </c>
      <c r="L637" s="106">
        <f>หนองคาย!AI52</f>
        <v>1288555.74</v>
      </c>
      <c r="M637" s="106">
        <f>หนองคาย!AJ52</f>
        <v>1311138.1499999999</v>
      </c>
      <c r="N637" s="102"/>
      <c r="O637" s="102"/>
      <c r="P637" s="102"/>
      <c r="Q637" s="94">
        <f t="shared" si="21"/>
        <v>-22582.409999999916</v>
      </c>
      <c r="R637" s="95">
        <f t="shared" si="22"/>
        <v>301.55762695998129</v>
      </c>
    </row>
    <row r="638" spans="1:18" x14ac:dyDescent="0.35">
      <c r="A638" s="101">
        <v>16</v>
      </c>
      <c r="B638" s="102" t="s">
        <v>60</v>
      </c>
      <c r="C638" s="102" t="s">
        <v>430</v>
      </c>
      <c r="D638" s="102" t="s">
        <v>81</v>
      </c>
      <c r="E638" s="102" t="s">
        <v>431</v>
      </c>
      <c r="F638" s="102" t="s">
        <v>178</v>
      </c>
      <c r="G638" s="102" t="s">
        <v>1063</v>
      </c>
      <c r="H638" s="103">
        <v>2633</v>
      </c>
      <c r="I638" s="101">
        <v>2</v>
      </c>
      <c r="J638" s="104">
        <f>หนองคาย!F53</f>
        <v>297103.76</v>
      </c>
      <c r="K638" s="105">
        <f>หนองคาย!AH53</f>
        <v>288694.49</v>
      </c>
      <c r="L638" s="106">
        <f>หนองคาย!AI53</f>
        <v>1677203.82</v>
      </c>
      <c r="M638" s="106">
        <f>หนองคาย!AJ53</f>
        <v>1662666.7</v>
      </c>
      <c r="N638" s="102"/>
      <c r="O638" s="102"/>
      <c r="P638" s="102"/>
      <c r="Q638" s="94">
        <f t="shared" si="21"/>
        <v>14537.120000000112</v>
      </c>
      <c r="R638" s="95">
        <f t="shared" si="22"/>
        <v>636.99347512343343</v>
      </c>
    </row>
    <row r="639" spans="1:18" s="113" customFormat="1" x14ac:dyDescent="0.35">
      <c r="A639" s="107">
        <v>3</v>
      </c>
      <c r="B639" s="108" t="s">
        <v>60</v>
      </c>
      <c r="C639" s="108"/>
      <c r="D639" s="108"/>
      <c r="E639" s="108" t="s">
        <v>75</v>
      </c>
      <c r="F639" s="108"/>
      <c r="G639" s="108" t="s">
        <v>433</v>
      </c>
      <c r="H639" s="114">
        <f>SUM(H623:H638)</f>
        <v>58578</v>
      </c>
      <c r="I639" s="107"/>
      <c r="J639" s="110">
        <f>SUM(J623:J638)</f>
        <v>6788494.0600000005</v>
      </c>
      <c r="K639" s="110">
        <f>SUM(K623:K638)</f>
        <v>4422887.28</v>
      </c>
      <c r="L639" s="110">
        <f>SUM(L623:L638)</f>
        <v>26562404.399999995</v>
      </c>
      <c r="M639" s="110">
        <f>SUM(M623:M638)</f>
        <v>27166994.989999995</v>
      </c>
      <c r="N639" s="108">
        <v>15</v>
      </c>
      <c r="O639" s="108">
        <v>15</v>
      </c>
      <c r="P639" s="108">
        <f>N639-O639</f>
        <v>0</v>
      </c>
      <c r="Q639" s="111">
        <f t="shared" si="21"/>
        <v>-604590.58999999985</v>
      </c>
      <c r="R639" s="112">
        <f>L639/H639</f>
        <v>453.45359008501475</v>
      </c>
    </row>
    <row r="640" spans="1:18" x14ac:dyDescent="0.35">
      <c r="A640" s="101">
        <v>1</v>
      </c>
      <c r="B640" s="102" t="s">
        <v>60</v>
      </c>
      <c r="C640" s="102" t="s">
        <v>434</v>
      </c>
      <c r="D640" s="102" t="s">
        <v>88</v>
      </c>
      <c r="E640" s="102" t="s">
        <v>435</v>
      </c>
      <c r="F640" s="102" t="s">
        <v>208</v>
      </c>
      <c r="G640" s="102" t="s">
        <v>436</v>
      </c>
      <c r="H640" s="103"/>
      <c r="I640" s="101"/>
      <c r="J640" s="104"/>
      <c r="K640" s="105"/>
      <c r="L640" s="106"/>
      <c r="M640" s="106"/>
      <c r="N640" s="102"/>
      <c r="O640" s="102"/>
      <c r="P640" s="102"/>
    </row>
    <row r="641" spans="1:18" s="121" customFormat="1" x14ac:dyDescent="0.35">
      <c r="A641" s="115">
        <v>2</v>
      </c>
      <c r="B641" s="116" t="s">
        <v>60</v>
      </c>
      <c r="C641" s="116" t="s">
        <v>434</v>
      </c>
      <c r="D641" s="116" t="s">
        <v>88</v>
      </c>
      <c r="E641" s="116" t="s">
        <v>435</v>
      </c>
      <c r="F641" s="116" t="s">
        <v>178</v>
      </c>
      <c r="G641" s="116" t="s">
        <v>1064</v>
      </c>
      <c r="H641" s="117">
        <v>2413</v>
      </c>
      <c r="I641" s="115">
        <v>2</v>
      </c>
      <c r="J641" s="104">
        <f>หนองคาย!F54</f>
        <v>162554.9</v>
      </c>
      <c r="K641" s="118">
        <f>หนองคาย!AH54</f>
        <v>215595.08</v>
      </c>
      <c r="L641" s="106">
        <f>หนองคาย!AI54</f>
        <v>1161801.21</v>
      </c>
      <c r="M641" s="106">
        <f>หนองคาย!AJ54</f>
        <v>2087017.1099999999</v>
      </c>
      <c r="N641" s="116"/>
      <c r="O641" s="116"/>
      <c r="P641" s="116"/>
      <c r="Q641" s="94">
        <f t="shared" si="21"/>
        <v>-925215.89999999991</v>
      </c>
      <c r="R641" s="95">
        <f t="shared" si="22"/>
        <v>481.47584334852877</v>
      </c>
    </row>
    <row r="642" spans="1:18" x14ac:dyDescent="0.35">
      <c r="A642" s="101">
        <v>3</v>
      </c>
      <c r="B642" s="102" t="s">
        <v>60</v>
      </c>
      <c r="C642" s="102" t="s">
        <v>434</v>
      </c>
      <c r="D642" s="102" t="s">
        <v>88</v>
      </c>
      <c r="E642" s="102" t="s">
        <v>435</v>
      </c>
      <c r="F642" s="102" t="s">
        <v>178</v>
      </c>
      <c r="G642" s="102" t="s">
        <v>1065</v>
      </c>
      <c r="H642" s="103">
        <v>2055</v>
      </c>
      <c r="I642" s="101">
        <v>2</v>
      </c>
      <c r="J642" s="104">
        <f>หนองคาย!F55</f>
        <v>37600.44</v>
      </c>
      <c r="K642" s="118">
        <f>หนองคาย!AH55</f>
        <v>80359.200000000012</v>
      </c>
      <c r="L642" s="106">
        <f>หนองคาย!AI55</f>
        <v>2058202.33</v>
      </c>
      <c r="M642" s="106">
        <f>หนองคาย!AJ55</f>
        <v>2080220.74</v>
      </c>
      <c r="N642" s="102"/>
      <c r="O642" s="102"/>
      <c r="P642" s="102"/>
      <c r="Q642" s="94">
        <f t="shared" si="21"/>
        <v>-22018.409999999916</v>
      </c>
      <c r="R642" s="95">
        <f t="shared" si="22"/>
        <v>1001.5583114355231</v>
      </c>
    </row>
    <row r="643" spans="1:18" x14ac:dyDescent="0.35">
      <c r="A643" s="101">
        <v>4</v>
      </c>
      <c r="B643" s="102" t="s">
        <v>60</v>
      </c>
      <c r="C643" s="102" t="s">
        <v>434</v>
      </c>
      <c r="D643" s="102" t="s">
        <v>88</v>
      </c>
      <c r="E643" s="102" t="s">
        <v>435</v>
      </c>
      <c r="F643" s="102" t="s">
        <v>178</v>
      </c>
      <c r="G643" s="102" t="s">
        <v>1066</v>
      </c>
      <c r="H643" s="103">
        <v>3420</v>
      </c>
      <c r="I643" s="101">
        <v>3</v>
      </c>
      <c r="J643" s="104">
        <f>หนองคาย!F56</f>
        <v>434881.52</v>
      </c>
      <c r="K643" s="118">
        <f>หนองคาย!AH56</f>
        <v>399708.18000000005</v>
      </c>
      <c r="L643" s="106">
        <f>หนองคาย!AI56</f>
        <v>1555768.47</v>
      </c>
      <c r="M643" s="106">
        <f>หนองคาย!AJ56</f>
        <v>2551518.67</v>
      </c>
      <c r="N643" s="102"/>
      <c r="O643" s="102"/>
      <c r="P643" s="102"/>
      <c r="Q643" s="94">
        <f t="shared" si="21"/>
        <v>-995750.2</v>
      </c>
      <c r="R643" s="95">
        <f t="shared" si="22"/>
        <v>454.90306140350879</v>
      </c>
    </row>
    <row r="644" spans="1:18" x14ac:dyDescent="0.35">
      <c r="A644" s="101">
        <v>5</v>
      </c>
      <c r="B644" s="102" t="s">
        <v>60</v>
      </c>
      <c r="C644" s="102" t="s">
        <v>434</v>
      </c>
      <c r="D644" s="102" t="s">
        <v>88</v>
      </c>
      <c r="E644" s="102" t="s">
        <v>435</v>
      </c>
      <c r="F644" s="102" t="s">
        <v>178</v>
      </c>
      <c r="G644" s="102" t="s">
        <v>1067</v>
      </c>
      <c r="H644" s="103">
        <v>2566</v>
      </c>
      <c r="I644" s="101">
        <v>2</v>
      </c>
      <c r="J644" s="104">
        <f>หนองคาย!F57</f>
        <v>282060.43</v>
      </c>
      <c r="K644" s="118">
        <f>หนองคาย!AH57</f>
        <v>314723.07999999996</v>
      </c>
      <c r="L644" s="106">
        <f>หนองคาย!AI57</f>
        <v>1573859.13</v>
      </c>
      <c r="M644" s="106">
        <f>หนองคาย!AJ57</f>
        <v>2679068.2000000002</v>
      </c>
      <c r="N644" s="102"/>
      <c r="O644" s="102"/>
      <c r="P644" s="102"/>
      <c r="Q644" s="94">
        <f t="shared" si="21"/>
        <v>-1105209.0700000003</v>
      </c>
      <c r="R644" s="95">
        <f t="shared" si="22"/>
        <v>613.35118082618862</v>
      </c>
    </row>
    <row r="645" spans="1:18" x14ac:dyDescent="0.35">
      <c r="A645" s="101">
        <v>6</v>
      </c>
      <c r="B645" s="102" t="s">
        <v>60</v>
      </c>
      <c r="C645" s="102" t="s">
        <v>434</v>
      </c>
      <c r="D645" s="102" t="s">
        <v>88</v>
      </c>
      <c r="E645" s="102" t="s">
        <v>435</v>
      </c>
      <c r="F645" s="102" t="s">
        <v>178</v>
      </c>
      <c r="G645" s="102" t="s">
        <v>1068</v>
      </c>
      <c r="H645" s="103">
        <v>951</v>
      </c>
      <c r="I645" s="101">
        <v>1</v>
      </c>
      <c r="J645" s="104">
        <f>หนองคาย!F58</f>
        <v>111936.63</v>
      </c>
      <c r="K645" s="118">
        <f>หนองคาย!AH58</f>
        <v>138563.25</v>
      </c>
      <c r="L645" s="106">
        <f>หนองคาย!AI58</f>
        <v>792046.16999999993</v>
      </c>
      <c r="M645" s="106">
        <f>หนองคาย!AJ58</f>
        <v>1646261.72</v>
      </c>
      <c r="N645" s="102"/>
      <c r="O645" s="102"/>
      <c r="P645" s="102"/>
      <c r="Q645" s="94">
        <f t="shared" si="21"/>
        <v>-854215.55</v>
      </c>
      <c r="R645" s="95">
        <f t="shared" si="22"/>
        <v>832.85611987381697</v>
      </c>
    </row>
    <row r="646" spans="1:18" x14ac:dyDescent="0.35">
      <c r="A646" s="101">
        <v>7</v>
      </c>
      <c r="B646" s="102" t="s">
        <v>60</v>
      </c>
      <c r="C646" s="102" t="s">
        <v>434</v>
      </c>
      <c r="D646" s="102" t="s">
        <v>88</v>
      </c>
      <c r="E646" s="102" t="s">
        <v>435</v>
      </c>
      <c r="F646" s="102" t="s">
        <v>178</v>
      </c>
      <c r="G646" s="102" t="s">
        <v>1069</v>
      </c>
      <c r="H646" s="103">
        <v>2045</v>
      </c>
      <c r="I646" s="101">
        <v>2</v>
      </c>
      <c r="J646" s="104">
        <f>หนองคาย!F59</f>
        <v>452243.64</v>
      </c>
      <c r="K646" s="118">
        <f>หนองคาย!AH59</f>
        <v>452350.17000000004</v>
      </c>
      <c r="L646" s="106">
        <f>หนองคาย!AI59</f>
        <v>1212044.3</v>
      </c>
      <c r="M646" s="106">
        <f>หนองคาย!AJ59</f>
        <v>2433047.0700000003</v>
      </c>
      <c r="N646" s="102"/>
      <c r="O646" s="102"/>
      <c r="P646" s="102"/>
      <c r="Q646" s="94">
        <f t="shared" si="21"/>
        <v>-1221002.7700000003</v>
      </c>
      <c r="R646" s="95">
        <f t="shared" si="22"/>
        <v>592.68669926650364</v>
      </c>
    </row>
    <row r="647" spans="1:18" s="113" customFormat="1" x14ac:dyDescent="0.35">
      <c r="A647" s="107">
        <v>4</v>
      </c>
      <c r="B647" s="108" t="s">
        <v>60</v>
      </c>
      <c r="C647" s="108"/>
      <c r="D647" s="108"/>
      <c r="E647" s="108" t="s">
        <v>75</v>
      </c>
      <c r="F647" s="108"/>
      <c r="G647" s="108" t="s">
        <v>437</v>
      </c>
      <c r="H647" s="114">
        <f>SUM(H640:H646)</f>
        <v>13450</v>
      </c>
      <c r="I647" s="107"/>
      <c r="J647" s="110">
        <f>SUM(J640:J646)</f>
        <v>1481277.56</v>
      </c>
      <c r="K647" s="110">
        <f>SUM(K640:K646)</f>
        <v>1601298.96</v>
      </c>
      <c r="L647" s="110">
        <f>SUM(L640:L646)</f>
        <v>8353721.6099999994</v>
      </c>
      <c r="M647" s="110">
        <f>SUM(M640:M646)</f>
        <v>13477133.51</v>
      </c>
      <c r="N647" s="108">
        <v>6</v>
      </c>
      <c r="O647" s="108">
        <v>6</v>
      </c>
      <c r="P647" s="108">
        <f>N647-O647</f>
        <v>0</v>
      </c>
      <c r="Q647" s="111">
        <f t="shared" ref="Q647:Q710" si="24">L647-M647</f>
        <v>-5123411.9000000004</v>
      </c>
      <c r="R647" s="112">
        <f>L647/H647</f>
        <v>621.09454349442376</v>
      </c>
    </row>
    <row r="648" spans="1:18" x14ac:dyDescent="0.35">
      <c r="A648" s="101">
        <v>1</v>
      </c>
      <c r="B648" s="102" t="s">
        <v>60</v>
      </c>
      <c r="C648" s="102" t="s">
        <v>438</v>
      </c>
      <c r="D648" s="102" t="s">
        <v>95</v>
      </c>
      <c r="E648" s="102" t="s">
        <v>439</v>
      </c>
      <c r="F648" s="102" t="s">
        <v>208</v>
      </c>
      <c r="G648" s="102" t="s">
        <v>440</v>
      </c>
      <c r="H648" s="103"/>
      <c r="I648" s="101"/>
      <c r="J648" s="104"/>
      <c r="K648" s="105"/>
      <c r="L648" s="106"/>
      <c r="M648" s="106"/>
      <c r="N648" s="102"/>
      <c r="O648" s="102"/>
      <c r="P648" s="102"/>
    </row>
    <row r="649" spans="1:18" x14ac:dyDescent="0.35">
      <c r="A649" s="101">
        <v>2</v>
      </c>
      <c r="B649" s="102" t="s">
        <v>60</v>
      </c>
      <c r="C649" s="102" t="s">
        <v>438</v>
      </c>
      <c r="D649" s="102" t="s">
        <v>95</v>
      </c>
      <c r="E649" s="102" t="s">
        <v>439</v>
      </c>
      <c r="F649" s="102" t="s">
        <v>178</v>
      </c>
      <c r="G649" s="102" t="s">
        <v>1070</v>
      </c>
      <c r="H649" s="103">
        <v>3171</v>
      </c>
      <c r="I649" s="101">
        <v>3</v>
      </c>
      <c r="J649" s="104">
        <f>หนองคาย!F60</f>
        <v>501382.23</v>
      </c>
      <c r="K649" s="105">
        <f>หนองคาย!AH60</f>
        <v>518600.23</v>
      </c>
      <c r="L649" s="106">
        <f>หนองคาย!AI60</f>
        <v>1535975.6099999999</v>
      </c>
      <c r="M649" s="106">
        <f>หนองคาย!AJ60</f>
        <v>1330011.6100000001</v>
      </c>
      <c r="N649" s="102"/>
      <c r="O649" s="102"/>
      <c r="P649" s="102"/>
      <c r="Q649" s="94">
        <f t="shared" si="24"/>
        <v>205963.99999999977</v>
      </c>
      <c r="R649" s="95">
        <f t="shared" ref="R649:R710" si="25">L649/H649</f>
        <v>484.38209082308418</v>
      </c>
    </row>
    <row r="650" spans="1:18" x14ac:dyDescent="0.35">
      <c r="A650" s="101">
        <v>3</v>
      </c>
      <c r="B650" s="102" t="s">
        <v>60</v>
      </c>
      <c r="C650" s="102" t="s">
        <v>438</v>
      </c>
      <c r="D650" s="102" t="s">
        <v>95</v>
      </c>
      <c r="E650" s="102" t="s">
        <v>439</v>
      </c>
      <c r="F650" s="102" t="s">
        <v>178</v>
      </c>
      <c r="G650" s="102" t="s">
        <v>1071</v>
      </c>
      <c r="H650" s="103">
        <v>4975</v>
      </c>
      <c r="I650" s="101">
        <v>4</v>
      </c>
      <c r="J650" s="104">
        <f>หนองคาย!F61</f>
        <v>28163.74</v>
      </c>
      <c r="K650" s="105">
        <f>หนองคาย!AH61</f>
        <v>44117.61</v>
      </c>
      <c r="L650" s="106">
        <f>หนองคาย!AI61</f>
        <v>1517109.76</v>
      </c>
      <c r="M650" s="106">
        <f>หนองคาย!AJ61</f>
        <v>1604672.02</v>
      </c>
      <c r="N650" s="102"/>
      <c r="O650" s="102"/>
      <c r="P650" s="102"/>
      <c r="Q650" s="94">
        <f t="shared" si="24"/>
        <v>-87562.260000000009</v>
      </c>
      <c r="R650" s="95">
        <f t="shared" si="25"/>
        <v>304.94668542713566</v>
      </c>
    </row>
    <row r="651" spans="1:18" x14ac:dyDescent="0.35">
      <c r="A651" s="101">
        <v>4</v>
      </c>
      <c r="B651" s="102" t="s">
        <v>60</v>
      </c>
      <c r="C651" s="102" t="s">
        <v>438</v>
      </c>
      <c r="D651" s="102" t="s">
        <v>95</v>
      </c>
      <c r="E651" s="102" t="s">
        <v>439</v>
      </c>
      <c r="F651" s="102" t="s">
        <v>178</v>
      </c>
      <c r="G651" s="102" t="s">
        <v>1072</v>
      </c>
      <c r="H651" s="103">
        <v>2674</v>
      </c>
      <c r="I651" s="101">
        <v>2</v>
      </c>
      <c r="J651" s="104">
        <f>หนองคาย!F62</f>
        <v>488243.79</v>
      </c>
      <c r="K651" s="105">
        <f>หนองคาย!AH62</f>
        <v>502202.01999999996</v>
      </c>
      <c r="L651" s="106">
        <f>หนองคาย!AI62</f>
        <v>1528205.55</v>
      </c>
      <c r="M651" s="106">
        <f>หนองคาย!AJ62</f>
        <v>1324048.31</v>
      </c>
      <c r="N651" s="102"/>
      <c r="O651" s="102"/>
      <c r="P651" s="102"/>
      <c r="Q651" s="94">
        <f t="shared" si="24"/>
        <v>204157.24</v>
      </c>
      <c r="R651" s="95">
        <f t="shared" si="25"/>
        <v>571.5054412864622</v>
      </c>
    </row>
    <row r="652" spans="1:18" x14ac:dyDescent="0.35">
      <c r="A652" s="101">
        <v>5</v>
      </c>
      <c r="B652" s="102" t="s">
        <v>60</v>
      </c>
      <c r="C652" s="102" t="s">
        <v>438</v>
      </c>
      <c r="D652" s="102" t="s">
        <v>95</v>
      </c>
      <c r="E652" s="102" t="s">
        <v>439</v>
      </c>
      <c r="F652" s="102" t="s">
        <v>178</v>
      </c>
      <c r="G652" s="102" t="s">
        <v>1073</v>
      </c>
      <c r="H652" s="103">
        <v>3165</v>
      </c>
      <c r="I652" s="101">
        <v>3</v>
      </c>
      <c r="J652" s="104">
        <f>หนองคาย!F63</f>
        <v>300706.24</v>
      </c>
      <c r="K652" s="105">
        <f>หนองคาย!AH63</f>
        <v>346561.86</v>
      </c>
      <c r="L652" s="106">
        <f>หนองคาย!AI63</f>
        <v>2339948.48</v>
      </c>
      <c r="M652" s="106">
        <f>หนองคาย!AJ63</f>
        <v>2030045.02</v>
      </c>
      <c r="N652" s="102"/>
      <c r="O652" s="102"/>
      <c r="P652" s="102"/>
      <c r="Q652" s="94">
        <f t="shared" si="24"/>
        <v>309903.45999999996</v>
      </c>
      <c r="R652" s="95">
        <f t="shared" si="25"/>
        <v>739.32021484992106</v>
      </c>
    </row>
    <row r="653" spans="1:18" x14ac:dyDescent="0.35">
      <c r="A653" s="101">
        <v>6</v>
      </c>
      <c r="B653" s="102" t="s">
        <v>60</v>
      </c>
      <c r="C653" s="102" t="s">
        <v>438</v>
      </c>
      <c r="D653" s="102" t="s">
        <v>95</v>
      </c>
      <c r="E653" s="102" t="s">
        <v>439</v>
      </c>
      <c r="F653" s="102" t="s">
        <v>178</v>
      </c>
      <c r="G653" s="102" t="s">
        <v>1074</v>
      </c>
      <c r="H653" s="103">
        <v>2202</v>
      </c>
      <c r="I653" s="101">
        <v>2</v>
      </c>
      <c r="J653" s="104">
        <f>หนองคาย!F64</f>
        <v>246760.53</v>
      </c>
      <c r="K653" s="105">
        <f>หนองคาย!AH64</f>
        <v>255271.36</v>
      </c>
      <c r="L653" s="106">
        <f>หนองคาย!AI64</f>
        <v>1143994.23</v>
      </c>
      <c r="M653" s="106">
        <f>หนองคาย!AJ64</f>
        <v>991285.18</v>
      </c>
      <c r="N653" s="102"/>
      <c r="O653" s="102"/>
      <c r="P653" s="102"/>
      <c r="Q653" s="94">
        <f t="shared" si="24"/>
        <v>152709.04999999993</v>
      </c>
      <c r="R653" s="95">
        <f t="shared" si="25"/>
        <v>519.52508174386924</v>
      </c>
    </row>
    <row r="654" spans="1:18" s="113" customFormat="1" x14ac:dyDescent="0.35">
      <c r="A654" s="107">
        <v>5</v>
      </c>
      <c r="B654" s="108" t="s">
        <v>60</v>
      </c>
      <c r="C654" s="108"/>
      <c r="D654" s="108"/>
      <c r="E654" s="108" t="s">
        <v>75</v>
      </c>
      <c r="F654" s="108"/>
      <c r="G654" s="108" t="s">
        <v>441</v>
      </c>
      <c r="H654" s="114">
        <f>SUM(H648:H653)</f>
        <v>16187</v>
      </c>
      <c r="I654" s="107"/>
      <c r="J654" s="110">
        <f>SUM(J648:J653)</f>
        <v>1565256.53</v>
      </c>
      <c r="K654" s="145">
        <f>SUM(K648:K653)</f>
        <v>1666753.0799999996</v>
      </c>
      <c r="L654" s="110">
        <f>SUM(L648:L653)</f>
        <v>8065233.6300000008</v>
      </c>
      <c r="M654" s="110">
        <f>SUM(M648:M653)</f>
        <v>7280062.1399999987</v>
      </c>
      <c r="N654" s="108">
        <v>5</v>
      </c>
      <c r="O654" s="108">
        <v>5</v>
      </c>
      <c r="P654" s="108">
        <f>N654-O654</f>
        <v>0</v>
      </c>
      <c r="Q654" s="111">
        <f t="shared" si="24"/>
        <v>785171.49000000209</v>
      </c>
      <c r="R654" s="112">
        <f>L654/H654</f>
        <v>498.25376104281219</v>
      </c>
    </row>
    <row r="655" spans="1:18" x14ac:dyDescent="0.35">
      <c r="A655" s="101">
        <v>1</v>
      </c>
      <c r="B655" s="102" t="s">
        <v>60</v>
      </c>
      <c r="C655" s="102" t="s">
        <v>442</v>
      </c>
      <c r="D655" s="102" t="s">
        <v>109</v>
      </c>
      <c r="E655" s="102" t="s">
        <v>443</v>
      </c>
      <c r="F655" s="102" t="s">
        <v>208</v>
      </c>
      <c r="G655" s="102" t="s">
        <v>444</v>
      </c>
      <c r="H655" s="103"/>
      <c r="I655" s="101"/>
      <c r="J655" s="104"/>
      <c r="K655" s="105"/>
      <c r="L655" s="106"/>
      <c r="M655" s="106"/>
      <c r="N655" s="102"/>
      <c r="O655" s="102"/>
      <c r="P655" s="102"/>
    </row>
    <row r="656" spans="1:18" x14ac:dyDescent="0.35">
      <c r="A656" s="101">
        <v>2</v>
      </c>
      <c r="B656" s="102" t="s">
        <v>60</v>
      </c>
      <c r="C656" s="102" t="s">
        <v>442</v>
      </c>
      <c r="D656" s="102" t="s">
        <v>109</v>
      </c>
      <c r="E656" s="102" t="s">
        <v>443</v>
      </c>
      <c r="F656" s="102" t="s">
        <v>178</v>
      </c>
      <c r="G656" s="102" t="s">
        <v>1075</v>
      </c>
      <c r="H656" s="103">
        <v>5571</v>
      </c>
      <c r="I656" s="101">
        <v>4</v>
      </c>
      <c r="J656" s="104">
        <f>หนองคาย!F65</f>
        <v>470516.12</v>
      </c>
      <c r="K656" s="105">
        <f>หนองคาย!AH65</f>
        <v>396714.63</v>
      </c>
      <c r="L656" s="106">
        <f>หนองคาย!AI65</f>
        <v>1789539.04</v>
      </c>
      <c r="M656" s="106">
        <f>หนองคาย!AJ65</f>
        <v>1801902.04</v>
      </c>
      <c r="N656" s="102"/>
      <c r="O656" s="102"/>
      <c r="P656" s="102"/>
      <c r="Q656" s="94">
        <f t="shared" si="24"/>
        <v>-12363</v>
      </c>
      <c r="R656" s="95">
        <f t="shared" si="25"/>
        <v>321.22402441213427</v>
      </c>
    </row>
    <row r="657" spans="1:18" x14ac:dyDescent="0.35">
      <c r="A657" s="101">
        <v>3</v>
      </c>
      <c r="B657" s="102" t="s">
        <v>60</v>
      </c>
      <c r="C657" s="102" t="s">
        <v>442</v>
      </c>
      <c r="D657" s="102" t="s">
        <v>109</v>
      </c>
      <c r="E657" s="102" t="s">
        <v>443</v>
      </c>
      <c r="F657" s="102" t="s">
        <v>178</v>
      </c>
      <c r="G657" s="102" t="s">
        <v>1076</v>
      </c>
      <c r="H657" s="103">
        <v>5124</v>
      </c>
      <c r="I657" s="101">
        <v>4</v>
      </c>
      <c r="J657" s="104">
        <f>หนองคาย!F66</f>
        <v>309872.11</v>
      </c>
      <c r="K657" s="105">
        <f>หนองคาย!AH66</f>
        <v>291201.15999999997</v>
      </c>
      <c r="L657" s="106">
        <f>หนองคาย!AI66</f>
        <v>1546121.07</v>
      </c>
      <c r="M657" s="106">
        <f>หนองคาย!AJ66</f>
        <v>1743932.52</v>
      </c>
      <c r="N657" s="102"/>
      <c r="O657" s="102"/>
      <c r="P657" s="102"/>
      <c r="Q657" s="94">
        <f t="shared" si="24"/>
        <v>-197811.44999999995</v>
      </c>
      <c r="R657" s="95">
        <f t="shared" si="25"/>
        <v>301.74103629976582</v>
      </c>
    </row>
    <row r="658" spans="1:18" x14ac:dyDescent="0.35">
      <c r="A658" s="101">
        <v>4</v>
      </c>
      <c r="B658" s="102" t="s">
        <v>60</v>
      </c>
      <c r="C658" s="102" t="s">
        <v>442</v>
      </c>
      <c r="D658" s="102" t="s">
        <v>109</v>
      </c>
      <c r="E658" s="102" t="s">
        <v>443</v>
      </c>
      <c r="F658" s="102" t="s">
        <v>178</v>
      </c>
      <c r="G658" s="102" t="s">
        <v>1077</v>
      </c>
      <c r="H658" s="103">
        <v>7200</v>
      </c>
      <c r="I658" s="101">
        <v>5</v>
      </c>
      <c r="J658" s="104">
        <f>หนองคาย!F67</f>
        <v>569652.39</v>
      </c>
      <c r="K658" s="105">
        <f>หนองคาย!AH67</f>
        <v>562918.25</v>
      </c>
      <c r="L658" s="106">
        <f>หนองคาย!AI67</f>
        <v>1397642.65</v>
      </c>
      <c r="M658" s="106">
        <f>หนองคาย!AJ67</f>
        <v>1243616.81</v>
      </c>
      <c r="N658" s="102"/>
      <c r="O658" s="102"/>
      <c r="P658" s="102"/>
      <c r="Q658" s="94">
        <f t="shared" si="24"/>
        <v>154025.83999999985</v>
      </c>
      <c r="R658" s="95">
        <f t="shared" si="25"/>
        <v>194.1170347222222</v>
      </c>
    </row>
    <row r="659" spans="1:18" s="113" customFormat="1" x14ac:dyDescent="0.35">
      <c r="A659" s="107">
        <v>6</v>
      </c>
      <c r="B659" s="108" t="s">
        <v>60</v>
      </c>
      <c r="C659" s="108"/>
      <c r="D659" s="108"/>
      <c r="E659" s="108" t="s">
        <v>75</v>
      </c>
      <c r="F659" s="108"/>
      <c r="G659" s="108" t="s">
        <v>445</v>
      </c>
      <c r="H659" s="114">
        <f>SUM(H656:H658)</f>
        <v>17895</v>
      </c>
      <c r="I659" s="107"/>
      <c r="J659" s="110">
        <f>SUM(J655:J658)</f>
        <v>1350040.62</v>
      </c>
      <c r="K659" s="110">
        <f>SUM(K655:K658)</f>
        <v>1250834.04</v>
      </c>
      <c r="L659" s="110">
        <f>SUM(L655:L658)</f>
        <v>4733302.76</v>
      </c>
      <c r="M659" s="110">
        <f>SUM(M655:M658)</f>
        <v>4789451.37</v>
      </c>
      <c r="N659" s="108">
        <v>3</v>
      </c>
      <c r="O659" s="108">
        <v>3</v>
      </c>
      <c r="P659" s="108">
        <f>N659-O659</f>
        <v>0</v>
      </c>
      <c r="Q659" s="111">
        <f t="shared" si="24"/>
        <v>-56148.610000000335</v>
      </c>
      <c r="R659" s="112">
        <f>L659/H659</f>
        <v>264.50420564403464</v>
      </c>
    </row>
    <row r="660" spans="1:18" x14ac:dyDescent="0.35">
      <c r="A660" s="101">
        <v>1</v>
      </c>
      <c r="B660" s="102" t="s">
        <v>60</v>
      </c>
      <c r="C660" s="102" t="s">
        <v>446</v>
      </c>
      <c r="D660" s="102" t="s">
        <v>123</v>
      </c>
      <c r="E660" s="102" t="s">
        <v>447</v>
      </c>
      <c r="F660" s="102" t="s">
        <v>208</v>
      </c>
      <c r="G660" s="102" t="s">
        <v>448</v>
      </c>
      <c r="H660" s="103"/>
      <c r="I660" s="101"/>
      <c r="J660" s="104"/>
      <c r="K660" s="105"/>
      <c r="L660" s="106"/>
      <c r="M660" s="106"/>
      <c r="N660" s="102"/>
      <c r="O660" s="102"/>
      <c r="P660" s="102"/>
    </row>
    <row r="661" spans="1:18" x14ac:dyDescent="0.35">
      <c r="A661" s="101">
        <v>2</v>
      </c>
      <c r="B661" s="102" t="s">
        <v>60</v>
      </c>
      <c r="C661" s="102" t="s">
        <v>446</v>
      </c>
      <c r="D661" s="102" t="s">
        <v>123</v>
      </c>
      <c r="E661" s="102" t="s">
        <v>447</v>
      </c>
      <c r="F661" s="102" t="s">
        <v>178</v>
      </c>
      <c r="G661" s="102" t="s">
        <v>1078</v>
      </c>
      <c r="H661" s="103">
        <v>6642</v>
      </c>
      <c r="I661" s="101">
        <v>5</v>
      </c>
      <c r="J661" s="104">
        <f>หนองคาย!F68</f>
        <v>809852.68</v>
      </c>
      <c r="K661" s="105">
        <f>หนองคาย!AH68</f>
        <v>856274.43</v>
      </c>
      <c r="L661" s="106">
        <f>หนองคาย!AI68</f>
        <v>2216742.2400000002</v>
      </c>
      <c r="M661" s="106">
        <f>หนองคาย!AJ68</f>
        <v>1728918.95</v>
      </c>
      <c r="N661" s="102"/>
      <c r="O661" s="102"/>
      <c r="P661" s="102"/>
      <c r="Q661" s="94">
        <f t="shared" si="24"/>
        <v>487823.29000000027</v>
      </c>
      <c r="R661" s="95">
        <f t="shared" si="25"/>
        <v>333.74619692863598</v>
      </c>
    </row>
    <row r="662" spans="1:18" x14ac:dyDescent="0.35">
      <c r="A662" s="101">
        <v>3</v>
      </c>
      <c r="B662" s="102" t="s">
        <v>60</v>
      </c>
      <c r="C662" s="102" t="s">
        <v>446</v>
      </c>
      <c r="D662" s="102" t="s">
        <v>123</v>
      </c>
      <c r="E662" s="102" t="s">
        <v>447</v>
      </c>
      <c r="F662" s="102" t="s">
        <v>178</v>
      </c>
      <c r="G662" s="102" t="s">
        <v>1079</v>
      </c>
      <c r="H662" s="103">
        <v>3199</v>
      </c>
      <c r="I662" s="101">
        <v>3</v>
      </c>
      <c r="J662" s="104">
        <f>หนองคาย!F69</f>
        <v>430430.11</v>
      </c>
      <c r="K662" s="105">
        <f>หนองคาย!AH69</f>
        <v>454308.18</v>
      </c>
      <c r="L662" s="106">
        <f>หนองคาย!AI69</f>
        <v>1376136.15</v>
      </c>
      <c r="M662" s="106">
        <f>หนองคาย!AJ69</f>
        <v>1138995.72</v>
      </c>
      <c r="N662" s="102"/>
      <c r="O662" s="102"/>
      <c r="P662" s="102"/>
      <c r="Q662" s="94">
        <f t="shared" si="24"/>
        <v>237140.42999999993</v>
      </c>
      <c r="R662" s="95">
        <f t="shared" si="25"/>
        <v>430.17697718036885</v>
      </c>
    </row>
    <row r="663" spans="1:18" x14ac:dyDescent="0.35">
      <c r="A663" s="101">
        <v>4</v>
      </c>
      <c r="B663" s="102" t="s">
        <v>60</v>
      </c>
      <c r="C663" s="102" t="s">
        <v>446</v>
      </c>
      <c r="D663" s="102" t="s">
        <v>123</v>
      </c>
      <c r="E663" s="102" t="s">
        <v>447</v>
      </c>
      <c r="F663" s="102" t="s">
        <v>178</v>
      </c>
      <c r="G663" s="102" t="s">
        <v>1080</v>
      </c>
      <c r="H663" s="103">
        <v>5644</v>
      </c>
      <c r="I663" s="101">
        <v>4</v>
      </c>
      <c r="J663" s="104">
        <f>หนองคาย!F70</f>
        <v>645447.21</v>
      </c>
      <c r="K663" s="105">
        <f>หนองคาย!AH70</f>
        <v>691902.6</v>
      </c>
      <c r="L663" s="106">
        <f>หนองคาย!AI70</f>
        <v>2786995.4699999997</v>
      </c>
      <c r="M663" s="106">
        <f>หนองคาย!AJ70</f>
        <v>2186092.1</v>
      </c>
      <c r="N663" s="102"/>
      <c r="O663" s="102"/>
      <c r="P663" s="102"/>
      <c r="Q663" s="94">
        <f t="shared" si="24"/>
        <v>600903.36999999965</v>
      </c>
      <c r="R663" s="95">
        <f t="shared" si="25"/>
        <v>493.79792168674692</v>
      </c>
    </row>
    <row r="664" spans="1:18" x14ac:dyDescent="0.35">
      <c r="A664" s="101">
        <v>5</v>
      </c>
      <c r="B664" s="102" t="s">
        <v>60</v>
      </c>
      <c r="C664" s="102" t="s">
        <v>446</v>
      </c>
      <c r="D664" s="102" t="s">
        <v>123</v>
      </c>
      <c r="E664" s="102" t="s">
        <v>447</v>
      </c>
      <c r="F664" s="102" t="s">
        <v>178</v>
      </c>
      <c r="G664" s="102" t="s">
        <v>1081</v>
      </c>
      <c r="H664" s="103">
        <v>5464</v>
      </c>
      <c r="I664" s="101">
        <v>4</v>
      </c>
      <c r="J664" s="104">
        <f>หนองคาย!F71</f>
        <v>1781889.57</v>
      </c>
      <c r="K664" s="105">
        <f>หนองคาย!AH71</f>
        <v>1842900.07</v>
      </c>
      <c r="L664" s="106">
        <f>หนองคาย!AI71</f>
        <v>1924235.2000000002</v>
      </c>
      <c r="M664" s="106">
        <f>หนองคาย!AJ71</f>
        <v>1557384.8599999999</v>
      </c>
      <c r="N664" s="102"/>
      <c r="O664" s="102"/>
      <c r="P664" s="102"/>
      <c r="Q664" s="94">
        <f t="shared" si="24"/>
        <v>366850.34000000032</v>
      </c>
      <c r="R664" s="95">
        <f t="shared" si="25"/>
        <v>352.1660322108346</v>
      </c>
    </row>
    <row r="665" spans="1:18" x14ac:dyDescent="0.35">
      <c r="A665" s="101">
        <v>6</v>
      </c>
      <c r="B665" s="102" t="s">
        <v>60</v>
      </c>
      <c r="C665" s="102" t="s">
        <v>446</v>
      </c>
      <c r="D665" s="102" t="s">
        <v>123</v>
      </c>
      <c r="E665" s="102" t="s">
        <v>447</v>
      </c>
      <c r="F665" s="102" t="s">
        <v>178</v>
      </c>
      <c r="G665" s="102" t="s">
        <v>1082</v>
      </c>
      <c r="H665" s="103">
        <v>10050</v>
      </c>
      <c r="I665" s="101">
        <v>5</v>
      </c>
      <c r="J665" s="104">
        <f>หนองคาย!F72</f>
        <v>1512868.17</v>
      </c>
      <c r="K665" s="105">
        <f>หนองคาย!AH72</f>
        <v>1528934.99</v>
      </c>
      <c r="L665" s="106">
        <f>หนองคาย!AI72</f>
        <v>3418389.68</v>
      </c>
      <c r="M665" s="106">
        <f>หนองคาย!AJ72</f>
        <v>2867105.3200000003</v>
      </c>
      <c r="N665" s="102"/>
      <c r="O665" s="102"/>
      <c r="P665" s="102"/>
      <c r="Q665" s="94">
        <f t="shared" si="24"/>
        <v>551284.35999999987</v>
      </c>
      <c r="R665" s="95">
        <f t="shared" si="25"/>
        <v>340.13827661691545</v>
      </c>
    </row>
    <row r="666" spans="1:18" x14ac:dyDescent="0.35">
      <c r="A666" s="101">
        <v>7</v>
      </c>
      <c r="B666" s="102" t="s">
        <v>60</v>
      </c>
      <c r="C666" s="102" t="s">
        <v>446</v>
      </c>
      <c r="D666" s="102" t="s">
        <v>123</v>
      </c>
      <c r="E666" s="102" t="s">
        <v>447</v>
      </c>
      <c r="F666" s="102" t="s">
        <v>178</v>
      </c>
      <c r="G666" s="102" t="s">
        <v>1083</v>
      </c>
      <c r="H666" s="103">
        <v>2842</v>
      </c>
      <c r="I666" s="101">
        <v>2</v>
      </c>
      <c r="J666" s="104">
        <f>หนองคาย!F73</f>
        <v>388360.49</v>
      </c>
      <c r="K666" s="105">
        <f>หนองคาย!AH73</f>
        <v>366998.55</v>
      </c>
      <c r="L666" s="106">
        <f>หนองคาย!AI73</f>
        <v>933073.19</v>
      </c>
      <c r="M666" s="106">
        <f>หนองคาย!AJ73</f>
        <v>1257344.1399999999</v>
      </c>
      <c r="N666" s="102"/>
      <c r="O666" s="102"/>
      <c r="P666" s="102"/>
      <c r="Q666" s="94">
        <f t="shared" si="24"/>
        <v>-324270.94999999995</v>
      </c>
      <c r="R666" s="95">
        <f t="shared" si="25"/>
        <v>328.31568965517238</v>
      </c>
    </row>
    <row r="667" spans="1:18" x14ac:dyDescent="0.35">
      <c r="A667" s="101">
        <v>8</v>
      </c>
      <c r="B667" s="102" t="s">
        <v>60</v>
      </c>
      <c r="C667" s="102" t="s">
        <v>446</v>
      </c>
      <c r="D667" s="102" t="s">
        <v>123</v>
      </c>
      <c r="E667" s="102" t="s">
        <v>447</v>
      </c>
      <c r="F667" s="102" t="s">
        <v>178</v>
      </c>
      <c r="G667" s="102" t="s">
        <v>1084</v>
      </c>
      <c r="H667" s="103">
        <v>3136</v>
      </c>
      <c r="I667" s="101">
        <v>3</v>
      </c>
      <c r="J667" s="104">
        <f>หนองคาย!F74</f>
        <v>157031.82</v>
      </c>
      <c r="K667" s="105">
        <f>หนองคาย!AH74</f>
        <v>146134.35999999999</v>
      </c>
      <c r="L667" s="106">
        <f>หนองคาย!AI74</f>
        <v>1288149.3399999999</v>
      </c>
      <c r="M667" s="106">
        <f>หนองคาย!AJ74</f>
        <v>1010135.9700000001</v>
      </c>
      <c r="N667" s="102"/>
      <c r="O667" s="102"/>
      <c r="P667" s="102"/>
      <c r="Q667" s="94">
        <f t="shared" si="24"/>
        <v>278013.36999999976</v>
      </c>
      <c r="R667" s="95">
        <f t="shared" si="25"/>
        <v>410.76190688775506</v>
      </c>
    </row>
    <row r="668" spans="1:18" s="113" customFormat="1" x14ac:dyDescent="0.35">
      <c r="A668" s="107">
        <v>7</v>
      </c>
      <c r="B668" s="108" t="s">
        <v>60</v>
      </c>
      <c r="C668" s="108"/>
      <c r="D668" s="108"/>
      <c r="E668" s="108" t="s">
        <v>75</v>
      </c>
      <c r="F668" s="108"/>
      <c r="G668" s="108" t="s">
        <v>449</v>
      </c>
      <c r="H668" s="114">
        <f>SUM(H661:H667)</f>
        <v>36977</v>
      </c>
      <c r="I668" s="107"/>
      <c r="J668" s="110">
        <f>SUM(J660:J667)</f>
        <v>5725880.0500000007</v>
      </c>
      <c r="K668" s="110">
        <f>SUM(K660:K667)</f>
        <v>5887453.1800000006</v>
      </c>
      <c r="L668" s="110">
        <f>SUM(L660:L667)</f>
        <v>13943721.27</v>
      </c>
      <c r="M668" s="110">
        <f>SUM(M660:M667)</f>
        <v>11745977.060000001</v>
      </c>
      <c r="N668" s="108">
        <v>7</v>
      </c>
      <c r="O668" s="108">
        <v>7</v>
      </c>
      <c r="P668" s="108">
        <f>N668-O668</f>
        <v>0</v>
      </c>
      <c r="Q668" s="111">
        <f t="shared" si="24"/>
        <v>2197744.209999999</v>
      </c>
      <c r="R668" s="112">
        <f>L668/H668</f>
        <v>377.09174000054088</v>
      </c>
    </row>
    <row r="669" spans="1:18" x14ac:dyDescent="0.35">
      <c r="A669" s="101">
        <v>1</v>
      </c>
      <c r="B669" s="102" t="s">
        <v>60</v>
      </c>
      <c r="C669" s="102" t="s">
        <v>450</v>
      </c>
      <c r="D669" s="102" t="s">
        <v>128</v>
      </c>
      <c r="E669" s="102" t="s">
        <v>451</v>
      </c>
      <c r="F669" s="102" t="s">
        <v>208</v>
      </c>
      <c r="G669" s="102" t="s">
        <v>452</v>
      </c>
      <c r="H669" s="103"/>
      <c r="I669" s="101"/>
      <c r="J669" s="104"/>
      <c r="K669" s="105"/>
      <c r="L669" s="106"/>
      <c r="M669" s="106"/>
      <c r="N669" s="102"/>
      <c r="O669" s="102"/>
      <c r="P669" s="102"/>
    </row>
    <row r="670" spans="1:18" x14ac:dyDescent="0.35">
      <c r="A670" s="101">
        <v>2</v>
      </c>
      <c r="B670" s="102" t="s">
        <v>60</v>
      </c>
      <c r="C670" s="102" t="s">
        <v>450</v>
      </c>
      <c r="D670" s="102" t="s">
        <v>128</v>
      </c>
      <c r="E670" s="102" t="s">
        <v>451</v>
      </c>
      <c r="F670" s="102" t="s">
        <v>178</v>
      </c>
      <c r="G670" s="102" t="s">
        <v>1085</v>
      </c>
      <c r="H670" s="103">
        <v>5261</v>
      </c>
      <c r="I670" s="101">
        <v>4</v>
      </c>
      <c r="J670" s="104">
        <f>หนองคาย!F75</f>
        <v>159143.09</v>
      </c>
      <c r="K670" s="105">
        <f>หนองคาย!AH75</f>
        <v>180242.27</v>
      </c>
      <c r="L670" s="106">
        <f>หนองคาย!AI75</f>
        <v>1852721.5099999998</v>
      </c>
      <c r="M670" s="106">
        <f>หนองคาย!AJ75</f>
        <v>1916380.21</v>
      </c>
      <c r="N670" s="102"/>
      <c r="O670" s="102"/>
      <c r="P670" s="102"/>
      <c r="Q670" s="94">
        <f t="shared" si="24"/>
        <v>-63658.700000000186</v>
      </c>
      <c r="R670" s="95">
        <f t="shared" si="25"/>
        <v>352.16147310397258</v>
      </c>
    </row>
    <row r="671" spans="1:18" x14ac:dyDescent="0.35">
      <c r="A671" s="101">
        <v>3</v>
      </c>
      <c r="B671" s="102" t="s">
        <v>60</v>
      </c>
      <c r="C671" s="102" t="s">
        <v>450</v>
      </c>
      <c r="D671" s="102" t="s">
        <v>128</v>
      </c>
      <c r="E671" s="102" t="s">
        <v>451</v>
      </c>
      <c r="F671" s="102" t="s">
        <v>178</v>
      </c>
      <c r="G671" s="102" t="s">
        <v>1086</v>
      </c>
      <c r="H671" s="103">
        <v>6578</v>
      </c>
      <c r="I671" s="101">
        <v>5</v>
      </c>
      <c r="J671" s="104">
        <f>หนองคาย!F76</f>
        <v>449070.69</v>
      </c>
      <c r="K671" s="105">
        <f>หนองคาย!AH76</f>
        <v>458756.5</v>
      </c>
      <c r="L671" s="106">
        <f>หนองคาย!AI76</f>
        <v>2084018.84</v>
      </c>
      <c r="M671" s="106">
        <f>หนองคาย!AJ76</f>
        <v>1971542.96</v>
      </c>
      <c r="N671" s="102"/>
      <c r="O671" s="102"/>
      <c r="P671" s="102"/>
      <c r="Q671" s="94">
        <f t="shared" si="24"/>
        <v>112475.88000000012</v>
      </c>
      <c r="R671" s="95">
        <f t="shared" si="25"/>
        <v>316.81648525387658</v>
      </c>
    </row>
    <row r="672" spans="1:18" x14ac:dyDescent="0.35">
      <c r="A672" s="101">
        <v>4</v>
      </c>
      <c r="B672" s="102" t="s">
        <v>60</v>
      </c>
      <c r="C672" s="102" t="s">
        <v>450</v>
      </c>
      <c r="D672" s="102" t="s">
        <v>128</v>
      </c>
      <c r="E672" s="102" t="s">
        <v>451</v>
      </c>
      <c r="F672" s="102" t="s">
        <v>178</v>
      </c>
      <c r="G672" s="102" t="s">
        <v>1087</v>
      </c>
      <c r="H672" s="103">
        <v>2647</v>
      </c>
      <c r="I672" s="101">
        <v>2</v>
      </c>
      <c r="J672" s="104">
        <f>หนองคาย!F77</f>
        <v>140839.71</v>
      </c>
      <c r="K672" s="105">
        <f>หนองคาย!AH77</f>
        <v>153765.81</v>
      </c>
      <c r="L672" s="106">
        <f>หนองคาย!AI77</f>
        <v>1375087.97</v>
      </c>
      <c r="M672" s="106">
        <f>หนองคาย!AJ77</f>
        <v>1271107.0100000002</v>
      </c>
      <c r="N672" s="102"/>
      <c r="O672" s="102"/>
      <c r="P672" s="102"/>
      <c r="Q672" s="94">
        <f t="shared" si="24"/>
        <v>103980.95999999973</v>
      </c>
      <c r="R672" s="95">
        <f t="shared" si="25"/>
        <v>519.48922176048359</v>
      </c>
    </row>
    <row r="673" spans="1:18" x14ac:dyDescent="0.35">
      <c r="A673" s="101">
        <v>5</v>
      </c>
      <c r="B673" s="102" t="s">
        <v>60</v>
      </c>
      <c r="C673" s="102" t="s">
        <v>450</v>
      </c>
      <c r="D673" s="102" t="s">
        <v>128</v>
      </c>
      <c r="E673" s="102" t="s">
        <v>451</v>
      </c>
      <c r="F673" s="102" t="s">
        <v>178</v>
      </c>
      <c r="G673" s="102" t="s">
        <v>1088</v>
      </c>
      <c r="H673" s="103">
        <v>5060</v>
      </c>
      <c r="I673" s="101">
        <v>4</v>
      </c>
      <c r="J673" s="104">
        <f>หนองคาย!F78</f>
        <v>541670.12</v>
      </c>
      <c r="K673" s="105">
        <f>หนองคาย!AH78</f>
        <v>606891.71000000008</v>
      </c>
      <c r="L673" s="106">
        <f>หนองคาย!AI78</f>
        <v>2295243.77</v>
      </c>
      <c r="M673" s="106">
        <f>หนองคาย!AJ78</f>
        <v>2165474.1999999997</v>
      </c>
      <c r="N673" s="102"/>
      <c r="O673" s="102"/>
      <c r="P673" s="102"/>
      <c r="Q673" s="94">
        <f t="shared" si="24"/>
        <v>129769.5700000003</v>
      </c>
      <c r="R673" s="95">
        <f t="shared" si="25"/>
        <v>453.60548814229247</v>
      </c>
    </row>
    <row r="674" spans="1:18" x14ac:dyDescent="0.35">
      <c r="A674" s="101">
        <v>6</v>
      </c>
      <c r="B674" s="102" t="s">
        <v>60</v>
      </c>
      <c r="C674" s="102" t="s">
        <v>450</v>
      </c>
      <c r="D674" s="102" t="s">
        <v>128</v>
      </c>
      <c r="E674" s="102" t="s">
        <v>451</v>
      </c>
      <c r="F674" s="102" t="s">
        <v>178</v>
      </c>
      <c r="G674" s="102" t="s">
        <v>1089</v>
      </c>
      <c r="H674" s="103">
        <v>4419</v>
      </c>
      <c r="I674" s="101">
        <v>3</v>
      </c>
      <c r="J674" s="104">
        <f>หนองคาย!F79</f>
        <v>389876.14</v>
      </c>
      <c r="K674" s="105">
        <f>หนองคาย!AH79</f>
        <v>426178.79000000004</v>
      </c>
      <c r="L674" s="106">
        <f>หนองคาย!AI79</f>
        <v>1772901.67</v>
      </c>
      <c r="M674" s="106">
        <f>หนองคาย!AJ79</f>
        <v>3159006.31</v>
      </c>
      <c r="N674" s="102"/>
      <c r="O674" s="102"/>
      <c r="P674" s="102"/>
      <c r="Q674" s="94">
        <f t="shared" si="24"/>
        <v>-1386104.6400000001</v>
      </c>
      <c r="R674" s="95">
        <f t="shared" si="25"/>
        <v>401.19974428603757</v>
      </c>
    </row>
    <row r="675" spans="1:18" x14ac:dyDescent="0.35">
      <c r="A675" s="101">
        <v>7</v>
      </c>
      <c r="B675" s="102" t="s">
        <v>60</v>
      </c>
      <c r="C675" s="102" t="s">
        <v>450</v>
      </c>
      <c r="D675" s="102" t="s">
        <v>128</v>
      </c>
      <c r="E675" s="102" t="s">
        <v>451</v>
      </c>
      <c r="F675" s="102" t="s">
        <v>178</v>
      </c>
      <c r="G675" s="102" t="s">
        <v>1090</v>
      </c>
      <c r="H675" s="103">
        <v>4269</v>
      </c>
      <c r="I675" s="101">
        <v>3</v>
      </c>
      <c r="J675" s="104">
        <f>หนองคาย!F80</f>
        <v>631909.66</v>
      </c>
      <c r="K675" s="105">
        <f>หนองคาย!AH80</f>
        <v>654064.61</v>
      </c>
      <c r="L675" s="106">
        <f>หนองคาย!AI80</f>
        <v>1582984.66</v>
      </c>
      <c r="M675" s="106">
        <f>หนองคาย!AJ80</f>
        <v>1296200</v>
      </c>
      <c r="N675" s="102"/>
      <c r="O675" s="102"/>
      <c r="P675" s="102"/>
      <c r="Q675" s="94">
        <f t="shared" si="24"/>
        <v>286784.65999999992</v>
      </c>
      <c r="R675" s="95">
        <f t="shared" si="25"/>
        <v>370.80924338252515</v>
      </c>
    </row>
    <row r="676" spans="1:18" s="113" customFormat="1" x14ac:dyDescent="0.35">
      <c r="A676" s="107">
        <v>8</v>
      </c>
      <c r="B676" s="108" t="s">
        <v>60</v>
      </c>
      <c r="C676" s="108"/>
      <c r="D676" s="108"/>
      <c r="E676" s="108" t="s">
        <v>75</v>
      </c>
      <c r="F676" s="108"/>
      <c r="G676" s="108" t="s">
        <v>453</v>
      </c>
      <c r="H676" s="114">
        <f>SUM(H670:H675)</f>
        <v>28234</v>
      </c>
      <c r="I676" s="107"/>
      <c r="J676" s="110">
        <f>SUM(J669:J675)</f>
        <v>2312509.41</v>
      </c>
      <c r="K676" s="110">
        <f>SUM(K669:K675)</f>
        <v>2479899.69</v>
      </c>
      <c r="L676" s="110">
        <f>SUM(L669:L675)</f>
        <v>10962958.42</v>
      </c>
      <c r="M676" s="110">
        <f>SUM(M669:M675)</f>
        <v>11779710.689999999</v>
      </c>
      <c r="N676" s="108">
        <v>6</v>
      </c>
      <c r="O676" s="108">
        <v>6</v>
      </c>
      <c r="P676" s="108">
        <f>N676-O676</f>
        <v>0</v>
      </c>
      <c r="Q676" s="111">
        <f t="shared" si="24"/>
        <v>-816752.26999999955</v>
      </c>
      <c r="R676" s="112">
        <f>L676/H676</f>
        <v>388.2892406318623</v>
      </c>
    </row>
    <row r="677" spans="1:18" x14ac:dyDescent="0.35">
      <c r="A677" s="101">
        <v>1</v>
      </c>
      <c r="B677" s="102" t="s">
        <v>60</v>
      </c>
      <c r="C677" s="102" t="s">
        <v>454</v>
      </c>
      <c r="D677" s="102" t="s">
        <v>116</v>
      </c>
      <c r="E677" s="102" t="s">
        <v>455</v>
      </c>
      <c r="F677" s="102" t="s">
        <v>208</v>
      </c>
      <c r="G677" s="102" t="s">
        <v>456</v>
      </c>
      <c r="H677" s="103"/>
      <c r="I677" s="101"/>
      <c r="J677" s="104"/>
      <c r="K677" s="105"/>
      <c r="L677" s="106"/>
      <c r="M677" s="106"/>
      <c r="N677" s="102"/>
      <c r="O677" s="102"/>
      <c r="P677" s="102"/>
    </row>
    <row r="678" spans="1:18" x14ac:dyDescent="0.35">
      <c r="A678" s="101">
        <v>2</v>
      </c>
      <c r="B678" s="102" t="s">
        <v>60</v>
      </c>
      <c r="C678" s="102" t="s">
        <v>454</v>
      </c>
      <c r="D678" s="102" t="s">
        <v>116</v>
      </c>
      <c r="E678" s="102" t="s">
        <v>455</v>
      </c>
      <c r="F678" s="102" t="s">
        <v>178</v>
      </c>
      <c r="G678" s="102" t="s">
        <v>1091</v>
      </c>
      <c r="H678" s="103">
        <v>1113</v>
      </c>
      <c r="I678" s="101">
        <v>1</v>
      </c>
      <c r="J678" s="104">
        <f>หนองคาย!F81</f>
        <v>304365.33</v>
      </c>
      <c r="K678" s="105">
        <f>หนองคาย!AH81</f>
        <v>253359.03000000003</v>
      </c>
      <c r="L678" s="106">
        <f>หนองคาย!AI81</f>
        <v>1111003.04</v>
      </c>
      <c r="M678" s="106">
        <f>หนองคาย!AJ81</f>
        <v>889053.47</v>
      </c>
      <c r="N678" s="102"/>
      <c r="O678" s="102"/>
      <c r="P678" s="102"/>
      <c r="Q678" s="94">
        <f t="shared" si="24"/>
        <v>221949.57000000007</v>
      </c>
      <c r="R678" s="95">
        <f t="shared" si="25"/>
        <v>998.20578616352202</v>
      </c>
    </row>
    <row r="679" spans="1:18" x14ac:dyDescent="0.35">
      <c r="A679" s="101">
        <v>3</v>
      </c>
      <c r="B679" s="102" t="s">
        <v>60</v>
      </c>
      <c r="C679" s="102" t="s">
        <v>454</v>
      </c>
      <c r="D679" s="102" t="s">
        <v>116</v>
      </c>
      <c r="E679" s="102" t="s">
        <v>455</v>
      </c>
      <c r="F679" s="102" t="s">
        <v>178</v>
      </c>
      <c r="G679" s="102" t="s">
        <v>1092</v>
      </c>
      <c r="H679" s="103">
        <v>1149</v>
      </c>
      <c r="I679" s="101">
        <v>1</v>
      </c>
      <c r="J679" s="104">
        <f>หนองคาย!F82</f>
        <v>719305.94</v>
      </c>
      <c r="K679" s="105">
        <f>หนองคาย!AH82</f>
        <v>640871.55999999994</v>
      </c>
      <c r="L679" s="106">
        <f>หนองคาย!AI82</f>
        <v>2101636.62</v>
      </c>
      <c r="M679" s="106">
        <f>หนองคาย!AJ82</f>
        <v>1258671.97</v>
      </c>
      <c r="N679" s="102"/>
      <c r="O679" s="102"/>
      <c r="P679" s="102"/>
      <c r="Q679" s="94">
        <f t="shared" si="24"/>
        <v>842964.65000000014</v>
      </c>
      <c r="R679" s="95">
        <f t="shared" si="25"/>
        <v>1829.1006266318539</v>
      </c>
    </row>
    <row r="680" spans="1:18" x14ac:dyDescent="0.35">
      <c r="A680" s="101">
        <v>4</v>
      </c>
      <c r="B680" s="102" t="s">
        <v>60</v>
      </c>
      <c r="C680" s="102" t="s">
        <v>454</v>
      </c>
      <c r="D680" s="102" t="s">
        <v>116</v>
      </c>
      <c r="E680" s="102" t="s">
        <v>455</v>
      </c>
      <c r="F680" s="102" t="s">
        <v>178</v>
      </c>
      <c r="G680" s="102" t="s">
        <v>1093</v>
      </c>
      <c r="H680" s="103">
        <v>2337</v>
      </c>
      <c r="I680" s="101">
        <v>2</v>
      </c>
      <c r="J680" s="104">
        <f>หนองคาย!F83</f>
        <v>512970.51</v>
      </c>
      <c r="K680" s="105">
        <f>หนองคาย!AH83</f>
        <v>525022.29</v>
      </c>
      <c r="L680" s="106">
        <f>หนองคาย!AI83</f>
        <v>1841586.51</v>
      </c>
      <c r="M680" s="106">
        <f>หนองคาย!AJ83</f>
        <v>1500167.4900000002</v>
      </c>
      <c r="N680" s="102"/>
      <c r="O680" s="102"/>
      <c r="P680" s="102"/>
      <c r="Q680" s="94">
        <f t="shared" si="24"/>
        <v>341419.01999999979</v>
      </c>
      <c r="R680" s="95">
        <f t="shared" si="25"/>
        <v>788.01305519897301</v>
      </c>
    </row>
    <row r="681" spans="1:18" x14ac:dyDescent="0.35">
      <c r="A681" s="101">
        <v>5</v>
      </c>
      <c r="B681" s="102" t="s">
        <v>60</v>
      </c>
      <c r="C681" s="102" t="s">
        <v>454</v>
      </c>
      <c r="D681" s="102" t="s">
        <v>116</v>
      </c>
      <c r="E681" s="102" t="s">
        <v>455</v>
      </c>
      <c r="F681" s="102" t="s">
        <v>178</v>
      </c>
      <c r="G681" s="102" t="s">
        <v>1094</v>
      </c>
      <c r="H681" s="103">
        <v>2469</v>
      </c>
      <c r="I681" s="101">
        <v>2</v>
      </c>
      <c r="J681" s="104">
        <f>หนองคาย!F84</f>
        <v>228307.53</v>
      </c>
      <c r="K681" s="105">
        <f>หนองคาย!AH84</f>
        <v>210093.02</v>
      </c>
      <c r="L681" s="106">
        <f>หนองคาย!AI84</f>
        <v>1066175.82</v>
      </c>
      <c r="M681" s="106">
        <f>หนองคาย!AJ84</f>
        <v>919575.52</v>
      </c>
      <c r="N681" s="102"/>
      <c r="O681" s="102"/>
      <c r="P681" s="102"/>
      <c r="Q681" s="94">
        <f t="shared" si="24"/>
        <v>146600.30000000005</v>
      </c>
      <c r="R681" s="95">
        <f t="shared" si="25"/>
        <v>431.82495747266103</v>
      </c>
    </row>
    <row r="682" spans="1:18" x14ac:dyDescent="0.35">
      <c r="A682" s="101">
        <v>6</v>
      </c>
      <c r="B682" s="102" t="s">
        <v>60</v>
      </c>
      <c r="C682" s="102" t="s">
        <v>454</v>
      </c>
      <c r="D682" s="102" t="s">
        <v>116</v>
      </c>
      <c r="E682" s="102" t="s">
        <v>455</v>
      </c>
      <c r="F682" s="102" t="s">
        <v>178</v>
      </c>
      <c r="G682" s="102" t="s">
        <v>1095</v>
      </c>
      <c r="H682" s="103">
        <v>3510</v>
      </c>
      <c r="I682" s="101">
        <v>3</v>
      </c>
      <c r="J682" s="104">
        <f>หนองคาย!F85</f>
        <v>302506.63</v>
      </c>
      <c r="K682" s="105">
        <f>หนองคาย!AH85</f>
        <v>256043.52000000002</v>
      </c>
      <c r="L682" s="106">
        <f>หนองคาย!AI85</f>
        <v>1151782.43</v>
      </c>
      <c r="M682" s="106">
        <f>หนองคาย!AJ85</f>
        <v>1113859.02</v>
      </c>
      <c r="N682" s="102"/>
      <c r="O682" s="102"/>
      <c r="P682" s="102"/>
      <c r="Q682" s="94">
        <f t="shared" si="24"/>
        <v>37923.409999999916</v>
      </c>
      <c r="R682" s="95">
        <f t="shared" si="25"/>
        <v>328.14314245014242</v>
      </c>
    </row>
    <row r="683" spans="1:18" s="113" customFormat="1" x14ac:dyDescent="0.35">
      <c r="A683" s="107">
        <v>9</v>
      </c>
      <c r="B683" s="108" t="s">
        <v>60</v>
      </c>
      <c r="C683" s="108"/>
      <c r="D683" s="108"/>
      <c r="E683" s="108" t="s">
        <v>75</v>
      </c>
      <c r="F683" s="108"/>
      <c r="G683" s="108" t="s">
        <v>457</v>
      </c>
      <c r="H683" s="114">
        <f>SUM(H678:H682)</f>
        <v>10578</v>
      </c>
      <c r="I683" s="107"/>
      <c r="J683" s="110">
        <f>SUM(J677:J682)</f>
        <v>2067455.94</v>
      </c>
      <c r="K683" s="110">
        <f>SUM(K677:K682)</f>
        <v>1885389.42</v>
      </c>
      <c r="L683" s="110">
        <f>SUM(L677:L682)</f>
        <v>7272184.4199999999</v>
      </c>
      <c r="M683" s="110">
        <f>SUM(M677:M682)</f>
        <v>5681327.4700000007</v>
      </c>
      <c r="N683" s="108">
        <v>5</v>
      </c>
      <c r="O683" s="108">
        <v>5</v>
      </c>
      <c r="P683" s="108"/>
      <c r="Q683" s="111">
        <f t="shared" si="24"/>
        <v>1590856.9499999993</v>
      </c>
      <c r="R683" s="112">
        <f t="shared" si="25"/>
        <v>687.48198336169412</v>
      </c>
    </row>
    <row r="684" spans="1:18" s="113" customFormat="1" x14ac:dyDescent="0.35">
      <c r="A684" s="179"/>
      <c r="B684" s="180" t="s">
        <v>60</v>
      </c>
      <c r="C684" s="180" t="s">
        <v>60</v>
      </c>
      <c r="D684" s="180" t="s">
        <v>60</v>
      </c>
      <c r="E684" s="180" t="s">
        <v>60</v>
      </c>
      <c r="F684" s="180"/>
      <c r="G684" s="180" t="s">
        <v>458</v>
      </c>
      <c r="H684" s="181">
        <f>H610+H622+H639+H647+H654+H659+H668+H676+H683</f>
        <v>305792</v>
      </c>
      <c r="I684" s="179"/>
      <c r="J684" s="182">
        <f t="shared" ref="J684:O684" si="26">J610+J622+J639+J647+J654+J659+J668+J676+J683</f>
        <v>37267469.039999999</v>
      </c>
      <c r="K684" s="183">
        <f t="shared" si="26"/>
        <v>39405198.32</v>
      </c>
      <c r="L684" s="182">
        <f t="shared" si="26"/>
        <v>124435531.38</v>
      </c>
      <c r="M684" s="182">
        <f t="shared" si="26"/>
        <v>125452159.19</v>
      </c>
      <c r="N684" s="180">
        <f t="shared" si="26"/>
        <v>74</v>
      </c>
      <c r="O684" s="180">
        <f t="shared" si="26"/>
        <v>74</v>
      </c>
      <c r="P684" s="180">
        <f>N684-O684</f>
        <v>0</v>
      </c>
      <c r="Q684" s="111">
        <f t="shared" si="24"/>
        <v>-1016627.8100000024</v>
      </c>
      <c r="R684" s="112">
        <f t="shared" si="25"/>
        <v>406.92866844129344</v>
      </c>
    </row>
    <row r="685" spans="1:18" ht="21.75" thickBot="1" x14ac:dyDescent="0.4">
      <c r="A685" s="184"/>
      <c r="B685" s="185"/>
      <c r="C685" s="185"/>
      <c r="D685" s="185"/>
      <c r="E685" s="350" t="s">
        <v>459</v>
      </c>
      <c r="F685" s="351"/>
      <c r="G685" s="352"/>
      <c r="H685" s="186"/>
      <c r="I685" s="184"/>
      <c r="J685" s="187">
        <f>J684/O684</f>
        <v>503614.44648648647</v>
      </c>
      <c r="K685" s="188">
        <f>K684/O684</f>
        <v>532502.68000000005</v>
      </c>
      <c r="L685" s="187">
        <f>L684/O684</f>
        <v>1681561.2348648647</v>
      </c>
      <c r="M685" s="187">
        <f>M684/O684</f>
        <v>1695299.4485135134</v>
      </c>
      <c r="N685" s="189"/>
      <c r="O685" s="189"/>
      <c r="P685" s="189"/>
      <c r="Q685" s="94">
        <f t="shared" si="24"/>
        <v>-13738.2136486487</v>
      </c>
    </row>
    <row r="686" spans="1:18" ht="21.75" thickTop="1" x14ac:dyDescent="0.35">
      <c r="A686" s="132">
        <v>1</v>
      </c>
      <c r="B686" s="133" t="s">
        <v>59</v>
      </c>
      <c r="C686" s="133" t="s">
        <v>460</v>
      </c>
      <c r="D686" s="133" t="s">
        <v>461</v>
      </c>
      <c r="E686" s="133" t="s">
        <v>462</v>
      </c>
      <c r="F686" s="133" t="s">
        <v>302</v>
      </c>
      <c r="G686" s="133" t="s">
        <v>463</v>
      </c>
      <c r="H686" s="134"/>
      <c r="I686" s="132"/>
      <c r="J686" s="135"/>
      <c r="K686" s="136"/>
      <c r="L686" s="137"/>
      <c r="M686" s="137"/>
      <c r="N686" s="133"/>
      <c r="O686" s="133"/>
      <c r="P686" s="133"/>
    </row>
    <row r="687" spans="1:18" x14ac:dyDescent="0.35">
      <c r="A687" s="101">
        <v>2</v>
      </c>
      <c r="B687" s="102" t="s">
        <v>59</v>
      </c>
      <c r="C687" s="102" t="s">
        <v>460</v>
      </c>
      <c r="D687" s="102" t="s">
        <v>461</v>
      </c>
      <c r="E687" s="102" t="s">
        <v>462</v>
      </c>
      <c r="F687" s="102" t="s">
        <v>178</v>
      </c>
      <c r="G687" s="102" t="s">
        <v>1096</v>
      </c>
      <c r="H687" s="103">
        <v>5138</v>
      </c>
      <c r="I687" s="101">
        <v>4</v>
      </c>
      <c r="J687" s="104">
        <f>สกลนคร!F22</f>
        <v>449977.33</v>
      </c>
      <c r="K687" s="105">
        <f>สกลนคร!AI22</f>
        <v>740231.93</v>
      </c>
      <c r="L687" s="106">
        <f>สกลนคร!AJ22</f>
        <v>1559638.81</v>
      </c>
      <c r="M687" s="106">
        <f>สกลนคร!AK22</f>
        <v>1677257.5899999999</v>
      </c>
      <c r="N687" s="102"/>
      <c r="O687" s="102"/>
      <c r="P687" s="102"/>
      <c r="Q687" s="94">
        <f t="shared" si="24"/>
        <v>-117618.7799999998</v>
      </c>
      <c r="R687" s="95">
        <f t="shared" si="25"/>
        <v>303.5497878551966</v>
      </c>
    </row>
    <row r="688" spans="1:18" x14ac:dyDescent="0.35">
      <c r="A688" s="101">
        <v>3</v>
      </c>
      <c r="B688" s="102" t="s">
        <v>59</v>
      </c>
      <c r="C688" s="102" t="s">
        <v>460</v>
      </c>
      <c r="D688" s="102" t="s">
        <v>461</v>
      </c>
      <c r="E688" s="102" t="s">
        <v>462</v>
      </c>
      <c r="F688" s="102" t="s">
        <v>178</v>
      </c>
      <c r="G688" s="102" t="s">
        <v>1097</v>
      </c>
      <c r="H688" s="103">
        <v>3999</v>
      </c>
      <c r="I688" s="101">
        <v>3</v>
      </c>
      <c r="J688" s="104">
        <f>สกลนคร!F23</f>
        <v>121330.75</v>
      </c>
      <c r="K688" s="105">
        <f>สกลนคร!AI23</f>
        <v>227151.78</v>
      </c>
      <c r="L688" s="106">
        <f>สกลนคร!AJ23</f>
        <v>1306126.81</v>
      </c>
      <c r="M688" s="106">
        <f>สกลนคร!AK23</f>
        <v>1250490.03</v>
      </c>
      <c r="N688" s="102"/>
      <c r="O688" s="102"/>
      <c r="P688" s="102"/>
      <c r="Q688" s="94">
        <f t="shared" si="24"/>
        <v>55636.780000000028</v>
      </c>
      <c r="R688" s="95">
        <f t="shared" si="25"/>
        <v>326.61335583895976</v>
      </c>
    </row>
    <row r="689" spans="1:18" x14ac:dyDescent="0.35">
      <c r="A689" s="101">
        <v>4</v>
      </c>
      <c r="B689" s="102" t="s">
        <v>59</v>
      </c>
      <c r="C689" s="102" t="s">
        <v>460</v>
      </c>
      <c r="D689" s="102" t="s">
        <v>461</v>
      </c>
      <c r="E689" s="102" t="s">
        <v>462</v>
      </c>
      <c r="F689" s="102" t="s">
        <v>178</v>
      </c>
      <c r="G689" s="102" t="s">
        <v>1098</v>
      </c>
      <c r="H689" s="103">
        <v>9129</v>
      </c>
      <c r="I689" s="101">
        <v>5</v>
      </c>
      <c r="J689" s="104">
        <f>สกลนคร!F24</f>
        <v>417411.56</v>
      </c>
      <c r="K689" s="105">
        <f>สกลนคร!AI24</f>
        <v>886575.33</v>
      </c>
      <c r="L689" s="106">
        <f>สกลนคร!AJ24</f>
        <v>2530168.5099999998</v>
      </c>
      <c r="M689" s="106">
        <f>สกลนคร!AK24</f>
        <v>2240605.2299999995</v>
      </c>
      <c r="N689" s="102"/>
      <c r="O689" s="102"/>
      <c r="P689" s="102"/>
      <c r="Q689" s="94">
        <f t="shared" si="24"/>
        <v>289563.28000000026</v>
      </c>
      <c r="R689" s="95">
        <f t="shared" si="25"/>
        <v>277.15724723408914</v>
      </c>
    </row>
    <row r="690" spans="1:18" x14ac:dyDescent="0.35">
      <c r="A690" s="101">
        <v>5</v>
      </c>
      <c r="B690" s="102" t="s">
        <v>59</v>
      </c>
      <c r="C690" s="102" t="s">
        <v>460</v>
      </c>
      <c r="D690" s="102" t="s">
        <v>461</v>
      </c>
      <c r="E690" s="102" t="s">
        <v>462</v>
      </c>
      <c r="F690" s="102" t="s">
        <v>178</v>
      </c>
      <c r="G690" s="102" t="s">
        <v>1099</v>
      </c>
      <c r="H690" s="103">
        <v>4195</v>
      </c>
      <c r="I690" s="101">
        <v>3</v>
      </c>
      <c r="J690" s="104">
        <f>สกลนคร!F25</f>
        <v>266078.84000000003</v>
      </c>
      <c r="K690" s="105">
        <f>สกลนคร!AI25</f>
        <v>390598.67000000004</v>
      </c>
      <c r="L690" s="106">
        <f>สกลนคร!AJ25</f>
        <v>2044754.48</v>
      </c>
      <c r="M690" s="106">
        <f>สกลนคร!AK25</f>
        <v>1350217.22</v>
      </c>
      <c r="N690" s="102"/>
      <c r="O690" s="102"/>
      <c r="P690" s="102"/>
      <c r="Q690" s="94">
        <f t="shared" si="24"/>
        <v>694537.26</v>
      </c>
      <c r="R690" s="95">
        <f t="shared" si="25"/>
        <v>487.42657449344455</v>
      </c>
    </row>
    <row r="691" spans="1:18" x14ac:dyDescent="0.35">
      <c r="A691" s="101">
        <v>6</v>
      </c>
      <c r="B691" s="102" t="s">
        <v>59</v>
      </c>
      <c r="C691" s="102" t="s">
        <v>460</v>
      </c>
      <c r="D691" s="102" t="s">
        <v>461</v>
      </c>
      <c r="E691" s="102" t="s">
        <v>462</v>
      </c>
      <c r="F691" s="102" t="s">
        <v>178</v>
      </c>
      <c r="G691" s="102" t="s">
        <v>1100</v>
      </c>
      <c r="H691" s="103">
        <v>2134</v>
      </c>
      <c r="I691" s="101">
        <v>2</v>
      </c>
      <c r="J691" s="104">
        <f>สกลนคร!F26</f>
        <v>148378.73000000001</v>
      </c>
      <c r="K691" s="105">
        <f>สกลนคร!AI26</f>
        <v>291840.39</v>
      </c>
      <c r="L691" s="106">
        <f>สกลนคร!AJ26</f>
        <v>858561.11</v>
      </c>
      <c r="M691" s="106">
        <f>สกลนคร!AK26</f>
        <v>815405.42999999993</v>
      </c>
      <c r="N691" s="102"/>
      <c r="O691" s="102"/>
      <c r="P691" s="102"/>
      <c r="Q691" s="94">
        <f t="shared" si="24"/>
        <v>43155.680000000051</v>
      </c>
      <c r="R691" s="95">
        <f t="shared" si="25"/>
        <v>402.32479381443301</v>
      </c>
    </row>
    <row r="692" spans="1:18" x14ac:dyDescent="0.35">
      <c r="A692" s="101">
        <v>7</v>
      </c>
      <c r="B692" s="102" t="s">
        <v>59</v>
      </c>
      <c r="C692" s="102" t="s">
        <v>460</v>
      </c>
      <c r="D692" s="102" t="s">
        <v>461</v>
      </c>
      <c r="E692" s="102" t="s">
        <v>462</v>
      </c>
      <c r="F692" s="102" t="s">
        <v>178</v>
      </c>
      <c r="G692" s="102" t="s">
        <v>1101</v>
      </c>
      <c r="H692" s="103">
        <v>4917</v>
      </c>
      <c r="I692" s="101">
        <v>4</v>
      </c>
      <c r="J692" s="104">
        <f>สกลนคร!F27</f>
        <v>486544.6</v>
      </c>
      <c r="K692" s="105">
        <f>สกลนคร!AI27</f>
        <v>680882.73</v>
      </c>
      <c r="L692" s="106">
        <f>สกลนคร!AJ27</f>
        <v>1647779.69</v>
      </c>
      <c r="M692" s="106">
        <f>สกลนคร!AK27</f>
        <v>1681354</v>
      </c>
      <c r="N692" s="102"/>
      <c r="O692" s="102"/>
      <c r="P692" s="102"/>
      <c r="Q692" s="94">
        <f t="shared" si="24"/>
        <v>-33574.310000000056</v>
      </c>
      <c r="R692" s="95">
        <f t="shared" si="25"/>
        <v>335.11891193817365</v>
      </c>
    </row>
    <row r="693" spans="1:18" x14ac:dyDescent="0.35">
      <c r="A693" s="101">
        <v>8</v>
      </c>
      <c r="B693" s="102" t="s">
        <v>59</v>
      </c>
      <c r="C693" s="102" t="s">
        <v>460</v>
      </c>
      <c r="D693" s="102" t="s">
        <v>461</v>
      </c>
      <c r="E693" s="102" t="s">
        <v>462</v>
      </c>
      <c r="F693" s="102" t="s">
        <v>178</v>
      </c>
      <c r="G693" s="102" t="s">
        <v>1102</v>
      </c>
      <c r="H693" s="103">
        <v>5095</v>
      </c>
      <c r="I693" s="101">
        <v>4</v>
      </c>
      <c r="J693" s="104">
        <f>สกลนคร!F28</f>
        <v>540858.88</v>
      </c>
      <c r="K693" s="105">
        <f>สกลนคร!AI28</f>
        <v>684310.55</v>
      </c>
      <c r="L693" s="106">
        <f>สกลนคร!AJ28</f>
        <v>1579452.55</v>
      </c>
      <c r="M693" s="106">
        <f>สกลนคร!AK28</f>
        <v>1099879.25</v>
      </c>
      <c r="N693" s="102"/>
      <c r="O693" s="102"/>
      <c r="P693" s="102"/>
      <c r="Q693" s="94">
        <f t="shared" si="24"/>
        <v>479573.30000000005</v>
      </c>
      <c r="R693" s="95">
        <f t="shared" si="25"/>
        <v>310.00050049067715</v>
      </c>
    </row>
    <row r="694" spans="1:18" x14ac:dyDescent="0.35">
      <c r="A694" s="101">
        <v>9</v>
      </c>
      <c r="B694" s="102" t="s">
        <v>59</v>
      </c>
      <c r="C694" s="102" t="s">
        <v>460</v>
      </c>
      <c r="D694" s="102" t="s">
        <v>461</v>
      </c>
      <c r="E694" s="102" t="s">
        <v>462</v>
      </c>
      <c r="F694" s="102" t="s">
        <v>178</v>
      </c>
      <c r="G694" s="102" t="s">
        <v>1103</v>
      </c>
      <c r="H694" s="103">
        <v>7253</v>
      </c>
      <c r="I694" s="101">
        <v>5</v>
      </c>
      <c r="J694" s="104">
        <f>สกลนคร!F29</f>
        <v>469068.49</v>
      </c>
      <c r="K694" s="105">
        <f>สกลนคร!AI29</f>
        <v>615578.56000000006</v>
      </c>
      <c r="L694" s="106">
        <f>สกลนคร!AJ29</f>
        <v>1736683.31</v>
      </c>
      <c r="M694" s="106">
        <f>สกลนคร!AK29</f>
        <v>1786022.15</v>
      </c>
      <c r="N694" s="102"/>
      <c r="O694" s="102"/>
      <c r="P694" s="102"/>
      <c r="Q694" s="94">
        <f t="shared" si="24"/>
        <v>-49338.839999999851</v>
      </c>
      <c r="R694" s="95">
        <f t="shared" si="25"/>
        <v>239.44344547083966</v>
      </c>
    </row>
    <row r="695" spans="1:18" x14ac:dyDescent="0.35">
      <c r="A695" s="101">
        <v>10</v>
      </c>
      <c r="B695" s="102" t="s">
        <v>59</v>
      </c>
      <c r="C695" s="102" t="s">
        <v>460</v>
      </c>
      <c r="D695" s="102" t="s">
        <v>461</v>
      </c>
      <c r="E695" s="102" t="s">
        <v>462</v>
      </c>
      <c r="F695" s="102" t="s">
        <v>178</v>
      </c>
      <c r="G695" s="102" t="s">
        <v>1104</v>
      </c>
      <c r="H695" s="103">
        <v>8018</v>
      </c>
      <c r="I695" s="101">
        <v>5</v>
      </c>
      <c r="J695" s="104">
        <f>สกลนคร!F30</f>
        <v>606460.67000000004</v>
      </c>
      <c r="K695" s="105">
        <f>สกลนคร!AI30</f>
        <v>1244786</v>
      </c>
      <c r="L695" s="106">
        <f>สกลนคร!AJ30</f>
        <v>2543736.4299999997</v>
      </c>
      <c r="M695" s="106">
        <f>สกลนคร!AK30</f>
        <v>2511262.31</v>
      </c>
      <c r="N695" s="102"/>
      <c r="O695" s="102"/>
      <c r="P695" s="102"/>
      <c r="Q695" s="94">
        <f t="shared" si="24"/>
        <v>32474.119999999646</v>
      </c>
      <c r="R695" s="95">
        <f t="shared" si="25"/>
        <v>317.25323397355947</v>
      </c>
    </row>
    <row r="696" spans="1:18" x14ac:dyDescent="0.35">
      <c r="A696" s="101">
        <v>11</v>
      </c>
      <c r="B696" s="102" t="s">
        <v>59</v>
      </c>
      <c r="C696" s="102" t="s">
        <v>460</v>
      </c>
      <c r="D696" s="102" t="s">
        <v>461</v>
      </c>
      <c r="E696" s="102" t="s">
        <v>462</v>
      </c>
      <c r="F696" s="102" t="s">
        <v>178</v>
      </c>
      <c r="G696" s="102" t="s">
        <v>1105</v>
      </c>
      <c r="H696" s="103">
        <v>3577</v>
      </c>
      <c r="I696" s="101">
        <v>3</v>
      </c>
      <c r="J696" s="104">
        <f>สกลนคร!F31</f>
        <v>406098.72</v>
      </c>
      <c r="K696" s="105">
        <f>สกลนคร!AI31</f>
        <v>696071.12</v>
      </c>
      <c r="L696" s="106">
        <f>สกลนคร!AJ31</f>
        <v>1022982.51</v>
      </c>
      <c r="M696" s="106">
        <f>สกลนคร!AK31</f>
        <v>1102273.93</v>
      </c>
      <c r="N696" s="102"/>
      <c r="O696" s="102"/>
      <c r="P696" s="102"/>
      <c r="Q696" s="94">
        <f t="shared" si="24"/>
        <v>-79291.419999999925</v>
      </c>
      <c r="R696" s="95">
        <f t="shared" si="25"/>
        <v>285.98896002236512</v>
      </c>
    </row>
    <row r="697" spans="1:18" x14ac:dyDescent="0.35">
      <c r="A697" s="101">
        <v>12</v>
      </c>
      <c r="B697" s="102" t="s">
        <v>59</v>
      </c>
      <c r="C697" s="102" t="s">
        <v>460</v>
      </c>
      <c r="D697" s="102" t="s">
        <v>461</v>
      </c>
      <c r="E697" s="102" t="s">
        <v>462</v>
      </c>
      <c r="F697" s="102" t="s">
        <v>178</v>
      </c>
      <c r="G697" s="102" t="s">
        <v>1106</v>
      </c>
      <c r="H697" s="103">
        <v>3160</v>
      </c>
      <c r="I697" s="101">
        <v>3</v>
      </c>
      <c r="J697" s="104">
        <f>สกลนคร!F32</f>
        <v>503856.32</v>
      </c>
      <c r="K697" s="105">
        <f>สกลนคร!AI32</f>
        <v>614793.68000000005</v>
      </c>
      <c r="L697" s="106">
        <f>สกลนคร!AJ32</f>
        <v>1622807.2</v>
      </c>
      <c r="M697" s="106">
        <f>สกลนคร!AK32</f>
        <v>1572396.9100000001</v>
      </c>
      <c r="N697" s="102"/>
      <c r="O697" s="102"/>
      <c r="P697" s="102"/>
      <c r="Q697" s="94">
        <f t="shared" si="24"/>
        <v>50410.289999999804</v>
      </c>
      <c r="R697" s="95">
        <f t="shared" si="25"/>
        <v>513.54658227848097</v>
      </c>
    </row>
    <row r="698" spans="1:18" x14ac:dyDescent="0.35">
      <c r="A698" s="101">
        <v>13</v>
      </c>
      <c r="B698" s="102" t="s">
        <v>59</v>
      </c>
      <c r="C698" s="102" t="s">
        <v>460</v>
      </c>
      <c r="D698" s="102" t="s">
        <v>461</v>
      </c>
      <c r="E698" s="102" t="s">
        <v>462</v>
      </c>
      <c r="F698" s="102" t="s">
        <v>178</v>
      </c>
      <c r="G698" s="102" t="s">
        <v>1107</v>
      </c>
      <c r="H698" s="103">
        <v>3883</v>
      </c>
      <c r="I698" s="101">
        <v>3</v>
      </c>
      <c r="J698" s="104">
        <f>สกลนคร!F33</f>
        <v>831365.84</v>
      </c>
      <c r="K698" s="105">
        <f>สกลนคร!AI33</f>
        <v>1005822.22</v>
      </c>
      <c r="L698" s="106">
        <f>สกลนคร!AJ33</f>
        <v>1615178.57</v>
      </c>
      <c r="M698" s="106">
        <f>สกลนคร!AK33</f>
        <v>1199834.83</v>
      </c>
      <c r="N698" s="102"/>
      <c r="O698" s="102"/>
      <c r="P698" s="102"/>
      <c r="Q698" s="94">
        <f t="shared" si="24"/>
        <v>415343.74</v>
      </c>
      <c r="R698" s="95">
        <f t="shared" si="25"/>
        <v>415.96151686840074</v>
      </c>
    </row>
    <row r="699" spans="1:18" x14ac:dyDescent="0.35">
      <c r="A699" s="101">
        <v>14</v>
      </c>
      <c r="B699" s="102" t="s">
        <v>59</v>
      </c>
      <c r="C699" s="102" t="s">
        <v>460</v>
      </c>
      <c r="D699" s="102" t="s">
        <v>461</v>
      </c>
      <c r="E699" s="102" t="s">
        <v>462</v>
      </c>
      <c r="F699" s="102" t="s">
        <v>178</v>
      </c>
      <c r="G699" s="102" t="s">
        <v>1108</v>
      </c>
      <c r="H699" s="103">
        <v>3847</v>
      </c>
      <c r="I699" s="101">
        <v>3</v>
      </c>
      <c r="J699" s="104">
        <f>สกลนคร!F34</f>
        <v>840309.43</v>
      </c>
      <c r="K699" s="105">
        <f>สกลนคร!AI34</f>
        <v>1132291.8700000001</v>
      </c>
      <c r="L699" s="106">
        <f>สกลนคร!AJ34</f>
        <v>1535644.7999999998</v>
      </c>
      <c r="M699" s="106">
        <f>สกลนคร!AK34</f>
        <v>1152698.07</v>
      </c>
      <c r="N699" s="102"/>
      <c r="O699" s="102"/>
      <c r="P699" s="102"/>
      <c r="Q699" s="94">
        <f t="shared" si="24"/>
        <v>382946.72999999975</v>
      </c>
      <c r="R699" s="95">
        <f t="shared" si="25"/>
        <v>399.17982843774365</v>
      </c>
    </row>
    <row r="700" spans="1:18" x14ac:dyDescent="0.35">
      <c r="A700" s="101">
        <v>15</v>
      </c>
      <c r="B700" s="102" t="s">
        <v>59</v>
      </c>
      <c r="C700" s="102" t="s">
        <v>460</v>
      </c>
      <c r="D700" s="102" t="s">
        <v>461</v>
      </c>
      <c r="E700" s="102" t="s">
        <v>462</v>
      </c>
      <c r="F700" s="102" t="s">
        <v>178</v>
      </c>
      <c r="G700" s="102" t="s">
        <v>1109</v>
      </c>
      <c r="H700" s="103">
        <v>7106</v>
      </c>
      <c r="I700" s="101">
        <v>5</v>
      </c>
      <c r="J700" s="104">
        <f>สกลนคร!F35</f>
        <v>1166727.19</v>
      </c>
      <c r="K700" s="105">
        <f>สกลนคร!AI35</f>
        <v>1406703.41</v>
      </c>
      <c r="L700" s="106">
        <f>สกลนคร!AJ35</f>
        <v>1857798.0699999998</v>
      </c>
      <c r="M700" s="106">
        <f>สกลนคร!AK35</f>
        <v>1692585.03</v>
      </c>
      <c r="N700" s="102"/>
      <c r="O700" s="102"/>
      <c r="P700" s="102"/>
      <c r="Q700" s="94">
        <f t="shared" si="24"/>
        <v>165213.0399999998</v>
      </c>
      <c r="R700" s="95">
        <f t="shared" si="25"/>
        <v>261.44076414297774</v>
      </c>
    </row>
    <row r="701" spans="1:18" x14ac:dyDescent="0.35">
      <c r="A701" s="101">
        <v>16</v>
      </c>
      <c r="B701" s="102" t="s">
        <v>59</v>
      </c>
      <c r="C701" s="102" t="s">
        <v>460</v>
      </c>
      <c r="D701" s="102" t="s">
        <v>461</v>
      </c>
      <c r="E701" s="102" t="s">
        <v>462</v>
      </c>
      <c r="F701" s="102" t="s">
        <v>178</v>
      </c>
      <c r="G701" s="102" t="s">
        <v>1110</v>
      </c>
      <c r="H701" s="103">
        <v>3440</v>
      </c>
      <c r="I701" s="101">
        <v>3</v>
      </c>
      <c r="J701" s="104">
        <f>สกลนคร!F36</f>
        <v>461018.38</v>
      </c>
      <c r="K701" s="105">
        <f>สกลนคร!AI36</f>
        <v>637520.17999999993</v>
      </c>
      <c r="L701" s="106">
        <f>สกลนคร!AJ36</f>
        <v>1374412.9100000001</v>
      </c>
      <c r="M701" s="106">
        <f>สกลนคร!AK36</f>
        <v>1184645.8800000001</v>
      </c>
      <c r="N701" s="102"/>
      <c r="O701" s="102"/>
      <c r="P701" s="102"/>
      <c r="Q701" s="94">
        <f t="shared" si="24"/>
        <v>189767.03000000003</v>
      </c>
      <c r="R701" s="95">
        <f t="shared" si="25"/>
        <v>399.53863662790701</v>
      </c>
    </row>
    <row r="702" spans="1:18" x14ac:dyDescent="0.35">
      <c r="A702" s="101">
        <v>17</v>
      </c>
      <c r="B702" s="102" t="s">
        <v>59</v>
      </c>
      <c r="C702" s="102" t="s">
        <v>460</v>
      </c>
      <c r="D702" s="102" t="s">
        <v>461</v>
      </c>
      <c r="E702" s="102" t="s">
        <v>462</v>
      </c>
      <c r="F702" s="102" t="s">
        <v>178</v>
      </c>
      <c r="G702" s="102" t="s">
        <v>1111</v>
      </c>
      <c r="H702" s="103">
        <v>4274</v>
      </c>
      <c r="I702" s="101">
        <v>3</v>
      </c>
      <c r="J702" s="104">
        <f>สกลนคร!F37</f>
        <v>628450.17000000004</v>
      </c>
      <c r="K702" s="105">
        <f>สกลนคร!AI37</f>
        <v>969517.82000000007</v>
      </c>
      <c r="L702" s="106">
        <f>สกลนคร!AJ37</f>
        <v>1954494.6400000001</v>
      </c>
      <c r="M702" s="106">
        <f>สกลนคร!AK37</f>
        <v>1382576.24</v>
      </c>
      <c r="N702" s="102"/>
      <c r="O702" s="102"/>
      <c r="P702" s="102"/>
      <c r="Q702" s="94">
        <f t="shared" si="24"/>
        <v>571918.40000000014</v>
      </c>
      <c r="R702" s="95">
        <f t="shared" si="25"/>
        <v>457.29869911090316</v>
      </c>
    </row>
    <row r="703" spans="1:18" x14ac:dyDescent="0.35">
      <c r="A703" s="101">
        <v>18</v>
      </c>
      <c r="B703" s="102" t="s">
        <v>59</v>
      </c>
      <c r="C703" s="102" t="s">
        <v>460</v>
      </c>
      <c r="D703" s="102" t="s">
        <v>461</v>
      </c>
      <c r="E703" s="102" t="s">
        <v>462</v>
      </c>
      <c r="F703" s="102" t="s">
        <v>178</v>
      </c>
      <c r="G703" s="102" t="s">
        <v>1112</v>
      </c>
      <c r="H703" s="103">
        <v>2034</v>
      </c>
      <c r="I703" s="101">
        <v>2</v>
      </c>
      <c r="J703" s="104">
        <f>สกลนคร!F38</f>
        <v>523132.28</v>
      </c>
      <c r="K703" s="105">
        <f>สกลนคร!AI38</f>
        <v>595948.80000000005</v>
      </c>
      <c r="L703" s="106">
        <f>สกลนคร!AJ38</f>
        <v>1079410.3999999999</v>
      </c>
      <c r="M703" s="106">
        <f>สกลนคร!AK38</f>
        <v>774834.72</v>
      </c>
      <c r="N703" s="102"/>
      <c r="O703" s="102"/>
      <c r="P703" s="102"/>
      <c r="Q703" s="94">
        <f t="shared" si="24"/>
        <v>304575.67999999993</v>
      </c>
      <c r="R703" s="95">
        <f t="shared" si="25"/>
        <v>530.68357915437559</v>
      </c>
    </row>
    <row r="704" spans="1:18" x14ac:dyDescent="0.35">
      <c r="A704" s="101">
        <v>19</v>
      </c>
      <c r="B704" s="102" t="s">
        <v>59</v>
      </c>
      <c r="C704" s="102" t="s">
        <v>460</v>
      </c>
      <c r="D704" s="102" t="s">
        <v>461</v>
      </c>
      <c r="E704" s="102" t="s">
        <v>462</v>
      </c>
      <c r="F704" s="102" t="s">
        <v>178</v>
      </c>
      <c r="G704" s="102" t="s">
        <v>1113</v>
      </c>
      <c r="H704" s="103">
        <v>5381</v>
      </c>
      <c r="I704" s="101">
        <v>4</v>
      </c>
      <c r="J704" s="104">
        <f>สกลนคร!F39</f>
        <v>282202.34999999998</v>
      </c>
      <c r="K704" s="105">
        <f>สกลนคร!AI39</f>
        <v>348482.08999999997</v>
      </c>
      <c r="L704" s="106">
        <f>สกลนคร!AJ39</f>
        <v>1573388.7600000002</v>
      </c>
      <c r="M704" s="106">
        <f>สกลนคร!AK39</f>
        <v>1425411.6600000001</v>
      </c>
      <c r="N704" s="102"/>
      <c r="O704" s="102"/>
      <c r="P704" s="102"/>
      <c r="Q704" s="94">
        <f t="shared" si="24"/>
        <v>147977.10000000009</v>
      </c>
      <c r="R704" s="95">
        <f t="shared" si="25"/>
        <v>292.39709347704894</v>
      </c>
    </row>
    <row r="705" spans="1:18" x14ac:dyDescent="0.35">
      <c r="A705" s="101">
        <v>20</v>
      </c>
      <c r="B705" s="102" t="s">
        <v>59</v>
      </c>
      <c r="C705" s="102" t="s">
        <v>460</v>
      </c>
      <c r="D705" s="102" t="s">
        <v>461</v>
      </c>
      <c r="E705" s="102" t="s">
        <v>462</v>
      </c>
      <c r="F705" s="102" t="s">
        <v>178</v>
      </c>
      <c r="G705" s="102" t="s">
        <v>1114</v>
      </c>
      <c r="H705" s="103">
        <v>2615</v>
      </c>
      <c r="I705" s="101">
        <v>2</v>
      </c>
      <c r="J705" s="104">
        <f>สกลนคร!F40</f>
        <v>469264.92</v>
      </c>
      <c r="K705" s="105">
        <f>สกลนคร!AI40</f>
        <v>651758.38</v>
      </c>
      <c r="L705" s="106">
        <f>สกลนคร!AJ40</f>
        <v>913658.8</v>
      </c>
      <c r="M705" s="106">
        <f>สกลนคร!AK40</f>
        <v>721471.82000000007</v>
      </c>
      <c r="N705" s="102"/>
      <c r="O705" s="102"/>
      <c r="P705" s="102"/>
      <c r="Q705" s="94">
        <f t="shared" si="24"/>
        <v>192186.97999999998</v>
      </c>
      <c r="R705" s="95">
        <f t="shared" si="25"/>
        <v>349.39151051625242</v>
      </c>
    </row>
    <row r="706" spans="1:18" x14ac:dyDescent="0.35">
      <c r="A706" s="101">
        <v>21</v>
      </c>
      <c r="B706" s="102" t="s">
        <v>59</v>
      </c>
      <c r="C706" s="102" t="s">
        <v>460</v>
      </c>
      <c r="D706" s="102" t="s">
        <v>461</v>
      </c>
      <c r="E706" s="102" t="s">
        <v>462</v>
      </c>
      <c r="F706" s="102" t="s">
        <v>178</v>
      </c>
      <c r="G706" s="102" t="s">
        <v>1115</v>
      </c>
      <c r="H706" s="103">
        <v>2358</v>
      </c>
      <c r="I706" s="101">
        <v>2</v>
      </c>
      <c r="J706" s="104">
        <f>สกลนคร!F41</f>
        <v>575230.38</v>
      </c>
      <c r="K706" s="105">
        <f>สกลนคร!AI41</f>
        <v>732933.34</v>
      </c>
      <c r="L706" s="106">
        <f>สกลนคร!AJ41</f>
        <v>1770691.6400000001</v>
      </c>
      <c r="M706" s="106">
        <f>สกลนคร!AK41</f>
        <v>974827.41999999993</v>
      </c>
      <c r="N706" s="102"/>
      <c r="O706" s="102"/>
      <c r="P706" s="102"/>
      <c r="Q706" s="94">
        <f t="shared" si="24"/>
        <v>795864.2200000002</v>
      </c>
      <c r="R706" s="95">
        <f t="shared" si="25"/>
        <v>750.92944868532663</v>
      </c>
    </row>
    <row r="707" spans="1:18" x14ac:dyDescent="0.35">
      <c r="A707" s="101">
        <v>22</v>
      </c>
      <c r="B707" s="102" t="s">
        <v>59</v>
      </c>
      <c r="C707" s="102" t="s">
        <v>460</v>
      </c>
      <c r="D707" s="102" t="s">
        <v>461</v>
      </c>
      <c r="E707" s="102" t="s">
        <v>462</v>
      </c>
      <c r="F707" s="102" t="s">
        <v>178</v>
      </c>
      <c r="G707" s="102" t="s">
        <v>1116</v>
      </c>
      <c r="H707" s="103">
        <v>5963</v>
      </c>
      <c r="I707" s="101">
        <v>4</v>
      </c>
      <c r="J707" s="104">
        <f>สกลนคร!F42</f>
        <v>475081.68</v>
      </c>
      <c r="K707" s="105">
        <f>สกลนคร!AI42</f>
        <v>611620.53</v>
      </c>
      <c r="L707" s="106">
        <f>สกลนคร!AJ42</f>
        <v>2372526.7300000004</v>
      </c>
      <c r="M707" s="106">
        <f>สกลนคร!AK42</f>
        <v>1565116.31</v>
      </c>
      <c r="N707" s="102"/>
      <c r="O707" s="102"/>
      <c r="P707" s="102"/>
      <c r="Q707" s="94">
        <f t="shared" si="24"/>
        <v>807410.42000000039</v>
      </c>
      <c r="R707" s="95">
        <f t="shared" si="25"/>
        <v>397.87468220694291</v>
      </c>
    </row>
    <row r="708" spans="1:18" x14ac:dyDescent="0.35">
      <c r="A708" s="101">
        <v>23</v>
      </c>
      <c r="B708" s="102" t="s">
        <v>59</v>
      </c>
      <c r="C708" s="102" t="s">
        <v>460</v>
      </c>
      <c r="D708" s="102" t="s">
        <v>461</v>
      </c>
      <c r="E708" s="102" t="s">
        <v>462</v>
      </c>
      <c r="F708" s="102" t="s">
        <v>178</v>
      </c>
      <c r="G708" s="102" t="s">
        <v>1117</v>
      </c>
      <c r="H708" s="103">
        <v>3364</v>
      </c>
      <c r="I708" s="101">
        <v>3</v>
      </c>
      <c r="J708" s="104">
        <f>สกลนคร!F43</f>
        <v>348243.95</v>
      </c>
      <c r="K708" s="105">
        <f>สกลนคร!AI43</f>
        <v>565636.81000000006</v>
      </c>
      <c r="L708" s="106">
        <f>สกลนคร!AJ43</f>
        <v>1051282.05</v>
      </c>
      <c r="M708" s="106">
        <f>สกลนคร!AK43</f>
        <v>871035.86</v>
      </c>
      <c r="N708" s="102"/>
      <c r="O708" s="102"/>
      <c r="P708" s="102"/>
      <c r="Q708" s="94">
        <f t="shared" si="24"/>
        <v>180246.19000000006</v>
      </c>
      <c r="R708" s="95">
        <f t="shared" si="25"/>
        <v>312.50952734839478</v>
      </c>
    </row>
    <row r="709" spans="1:18" x14ac:dyDescent="0.35">
      <c r="A709" s="101">
        <v>24</v>
      </c>
      <c r="B709" s="102" t="s">
        <v>59</v>
      </c>
      <c r="C709" s="102" t="s">
        <v>460</v>
      </c>
      <c r="D709" s="102" t="s">
        <v>461</v>
      </c>
      <c r="E709" s="102" t="s">
        <v>462</v>
      </c>
      <c r="F709" s="102" t="s">
        <v>178</v>
      </c>
      <c r="G709" s="102" t="s">
        <v>1118</v>
      </c>
      <c r="H709" s="103">
        <v>2792</v>
      </c>
      <c r="I709" s="101">
        <v>2</v>
      </c>
      <c r="J709" s="104">
        <f>สกลนคร!F44</f>
        <v>811879.43</v>
      </c>
      <c r="K709" s="105">
        <f>สกลนคร!AI44</f>
        <v>1020267.52</v>
      </c>
      <c r="L709" s="106">
        <f>สกลนคร!AJ44</f>
        <v>1203008.8500000001</v>
      </c>
      <c r="M709" s="106">
        <f>สกลนคร!AK44</f>
        <v>1031483.25</v>
      </c>
      <c r="N709" s="102"/>
      <c r="O709" s="102"/>
      <c r="P709" s="102"/>
      <c r="Q709" s="94">
        <f t="shared" si="24"/>
        <v>171525.60000000009</v>
      </c>
      <c r="R709" s="95">
        <f t="shared" si="25"/>
        <v>430.87709527220636</v>
      </c>
    </row>
    <row r="710" spans="1:18" x14ac:dyDescent="0.35">
      <c r="A710" s="101">
        <v>25</v>
      </c>
      <c r="B710" s="102" t="s">
        <v>59</v>
      </c>
      <c r="C710" s="102" t="s">
        <v>460</v>
      </c>
      <c r="D710" s="102" t="s">
        <v>461</v>
      </c>
      <c r="E710" s="102" t="s">
        <v>462</v>
      </c>
      <c r="F710" s="102" t="s">
        <v>178</v>
      </c>
      <c r="G710" s="102" t="s">
        <v>1119</v>
      </c>
      <c r="H710" s="103">
        <v>2430</v>
      </c>
      <c r="I710" s="101">
        <v>2</v>
      </c>
      <c r="J710" s="104">
        <f>สกลนคร!F45</f>
        <v>496551.93</v>
      </c>
      <c r="K710" s="105">
        <f>สกลนคร!AI45</f>
        <v>685168.62999999989</v>
      </c>
      <c r="L710" s="106">
        <f>สกลนคร!AJ45</f>
        <v>1562918.5899999999</v>
      </c>
      <c r="M710" s="106">
        <f>สกลนคร!AK45</f>
        <v>1361061.59</v>
      </c>
      <c r="N710" s="102"/>
      <c r="O710" s="102"/>
      <c r="P710" s="102"/>
      <c r="Q710" s="94">
        <f t="shared" si="24"/>
        <v>201856.99999999977</v>
      </c>
      <c r="R710" s="95">
        <f t="shared" si="25"/>
        <v>643.17637448559663</v>
      </c>
    </row>
    <row r="711" spans="1:18" s="113" customFormat="1" x14ac:dyDescent="0.35">
      <c r="A711" s="107">
        <v>1</v>
      </c>
      <c r="B711" s="108" t="s">
        <v>59</v>
      </c>
      <c r="C711" s="108"/>
      <c r="D711" s="108"/>
      <c r="E711" s="108" t="s">
        <v>75</v>
      </c>
      <c r="F711" s="108"/>
      <c r="G711" s="108" t="s">
        <v>464</v>
      </c>
      <c r="H711" s="114">
        <f>SUM(H686:H710)</f>
        <v>106102</v>
      </c>
      <c r="I711" s="107"/>
      <c r="J711" s="110">
        <f>SUM(J686:J710)</f>
        <v>12325522.819999998</v>
      </c>
      <c r="K711" s="110">
        <f>SUM(K686:K710)</f>
        <v>17436492.34</v>
      </c>
      <c r="L711" s="110">
        <f>SUM(L686:L710)</f>
        <v>38317106.219999999</v>
      </c>
      <c r="M711" s="110">
        <f>SUM(M686:M710)</f>
        <v>32424746.729999997</v>
      </c>
      <c r="N711" s="108">
        <v>24</v>
      </c>
      <c r="O711" s="108">
        <v>24</v>
      </c>
      <c r="P711" s="108">
        <f>N711-O711</f>
        <v>0</v>
      </c>
      <c r="Q711" s="111">
        <f t="shared" ref="Q711:Q774" si="27">L711-M711</f>
        <v>5892359.4900000021</v>
      </c>
      <c r="R711" s="112">
        <f>L711/H711</f>
        <v>361.13462724548077</v>
      </c>
    </row>
    <row r="712" spans="1:18" x14ac:dyDescent="0.35">
      <c r="A712" s="101">
        <v>1</v>
      </c>
      <c r="B712" s="102" t="s">
        <v>59</v>
      </c>
      <c r="C712" s="102" t="s">
        <v>465</v>
      </c>
      <c r="D712" s="102" t="s">
        <v>80</v>
      </c>
      <c r="E712" s="102" t="s">
        <v>466</v>
      </c>
      <c r="F712" s="102" t="s">
        <v>208</v>
      </c>
      <c r="G712" s="102" t="s">
        <v>467</v>
      </c>
      <c r="H712" s="103"/>
      <c r="I712" s="101"/>
      <c r="J712" s="104"/>
      <c r="K712" s="105"/>
      <c r="L712" s="106"/>
      <c r="M712" s="106"/>
      <c r="N712" s="102"/>
      <c r="O712" s="102"/>
      <c r="P712" s="102"/>
    </row>
    <row r="713" spans="1:18" x14ac:dyDescent="0.35">
      <c r="A713" s="101">
        <v>2</v>
      </c>
      <c r="B713" s="102" t="s">
        <v>59</v>
      </c>
      <c r="C713" s="102" t="s">
        <v>465</v>
      </c>
      <c r="D713" s="102" t="s">
        <v>80</v>
      </c>
      <c r="E713" s="102" t="s">
        <v>466</v>
      </c>
      <c r="F713" s="102" t="s">
        <v>178</v>
      </c>
      <c r="G713" s="102" t="s">
        <v>1120</v>
      </c>
      <c r="H713" s="103">
        <v>6067</v>
      </c>
      <c r="I713" s="101">
        <v>5</v>
      </c>
      <c r="J713" s="104">
        <f>สกลนคร!F46</f>
        <v>528824.18999999994</v>
      </c>
      <c r="K713" s="105">
        <f>สกลนคร!AI46</f>
        <v>605963.11</v>
      </c>
      <c r="L713" s="106">
        <f>สกลนคร!AJ46</f>
        <v>1804033.65</v>
      </c>
      <c r="M713" s="106">
        <f>สกลนคร!AK46</f>
        <v>1700148.54</v>
      </c>
      <c r="N713" s="102"/>
      <c r="O713" s="102"/>
      <c r="P713" s="102"/>
      <c r="Q713" s="94">
        <f t="shared" si="27"/>
        <v>103885.10999999987</v>
      </c>
      <c r="R713" s="95">
        <f t="shared" ref="R713:R774" si="28">L713/H713</f>
        <v>297.35184605241471</v>
      </c>
    </row>
    <row r="714" spans="1:18" x14ac:dyDescent="0.35">
      <c r="A714" s="101">
        <v>3</v>
      </c>
      <c r="B714" s="102" t="s">
        <v>59</v>
      </c>
      <c r="C714" s="102" t="s">
        <v>465</v>
      </c>
      <c r="D714" s="102" t="s">
        <v>80</v>
      </c>
      <c r="E714" s="102" t="s">
        <v>466</v>
      </c>
      <c r="F714" s="102" t="s">
        <v>178</v>
      </c>
      <c r="G714" s="102" t="s">
        <v>1121</v>
      </c>
      <c r="H714" s="103">
        <v>5626</v>
      </c>
      <c r="I714" s="101">
        <v>4</v>
      </c>
      <c r="J714" s="104">
        <f>สกลนคร!F47</f>
        <v>483780.26</v>
      </c>
      <c r="K714" s="105">
        <f>สกลนคร!AI47</f>
        <v>537690.87</v>
      </c>
      <c r="L714" s="106">
        <f>สกลนคร!AJ47</f>
        <v>2354370.11</v>
      </c>
      <c r="M714" s="106">
        <f>สกลนคร!AK47</f>
        <v>2159982.7000000002</v>
      </c>
      <c r="N714" s="102"/>
      <c r="O714" s="102"/>
      <c r="P714" s="102"/>
      <c r="Q714" s="94">
        <f t="shared" si="27"/>
        <v>194387.40999999968</v>
      </c>
      <c r="R714" s="95">
        <f t="shared" si="28"/>
        <v>418.48028972627088</v>
      </c>
    </row>
    <row r="715" spans="1:18" x14ac:dyDescent="0.35">
      <c r="A715" s="101">
        <v>4</v>
      </c>
      <c r="B715" s="102" t="s">
        <v>59</v>
      </c>
      <c r="C715" s="102" t="s">
        <v>465</v>
      </c>
      <c r="D715" s="102" t="s">
        <v>80</v>
      </c>
      <c r="E715" s="102" t="s">
        <v>466</v>
      </c>
      <c r="F715" s="102" t="s">
        <v>178</v>
      </c>
      <c r="G715" s="102" t="s">
        <v>1122</v>
      </c>
      <c r="H715" s="103">
        <v>3964</v>
      </c>
      <c r="I715" s="101">
        <v>3</v>
      </c>
      <c r="J715" s="104">
        <f>สกลนคร!F48</f>
        <v>349012.43</v>
      </c>
      <c r="K715" s="105">
        <f>สกลนคร!AI48</f>
        <v>373274.86</v>
      </c>
      <c r="L715" s="106">
        <f>สกลนคร!AJ48</f>
        <v>2381609.48</v>
      </c>
      <c r="M715" s="106">
        <f>สกลนคร!AK48</f>
        <v>2369115.7399999998</v>
      </c>
      <c r="N715" s="102"/>
      <c r="O715" s="102"/>
      <c r="P715" s="102"/>
      <c r="Q715" s="94">
        <f t="shared" si="27"/>
        <v>12493.740000000224</v>
      </c>
      <c r="R715" s="95">
        <f t="shared" si="28"/>
        <v>600.8096569122099</v>
      </c>
    </row>
    <row r="716" spans="1:18" x14ac:dyDescent="0.35">
      <c r="A716" s="101">
        <v>5</v>
      </c>
      <c r="B716" s="102" t="s">
        <v>59</v>
      </c>
      <c r="C716" s="102" t="s">
        <v>465</v>
      </c>
      <c r="D716" s="102" t="s">
        <v>80</v>
      </c>
      <c r="E716" s="102" t="s">
        <v>466</v>
      </c>
      <c r="F716" s="102" t="s">
        <v>178</v>
      </c>
      <c r="G716" s="102" t="s">
        <v>1123</v>
      </c>
      <c r="H716" s="103">
        <v>2688</v>
      </c>
      <c r="I716" s="101">
        <v>2</v>
      </c>
      <c r="J716" s="104">
        <f>สกลนคร!F49</f>
        <v>227458.82</v>
      </c>
      <c r="K716" s="105">
        <f>สกลนคร!AI49</f>
        <v>279489.47000000003</v>
      </c>
      <c r="L716" s="106">
        <f>สกลนคร!AJ49</f>
        <v>1647892.2000000002</v>
      </c>
      <c r="M716" s="106">
        <f>สกลนคร!AK49</f>
        <v>1478819.6099999999</v>
      </c>
      <c r="N716" s="102"/>
      <c r="O716" s="102"/>
      <c r="P716" s="102"/>
      <c r="Q716" s="94">
        <f t="shared" si="27"/>
        <v>169072.59000000032</v>
      </c>
      <c r="R716" s="95">
        <f t="shared" si="28"/>
        <v>613.05513392857154</v>
      </c>
    </row>
    <row r="717" spans="1:18" x14ac:dyDescent="0.35">
      <c r="A717" s="101">
        <v>6</v>
      </c>
      <c r="B717" s="102" t="s">
        <v>59</v>
      </c>
      <c r="C717" s="102" t="s">
        <v>465</v>
      </c>
      <c r="D717" s="102" t="s">
        <v>80</v>
      </c>
      <c r="E717" s="102" t="s">
        <v>466</v>
      </c>
      <c r="F717" s="102" t="s">
        <v>178</v>
      </c>
      <c r="G717" s="102" t="s">
        <v>1124</v>
      </c>
      <c r="H717" s="103">
        <v>4641</v>
      </c>
      <c r="I717" s="101">
        <v>4</v>
      </c>
      <c r="J717" s="104">
        <f>สกลนคร!F50</f>
        <v>712085.89</v>
      </c>
      <c r="K717" s="105">
        <f>สกลนคร!AI50</f>
        <v>703444.38</v>
      </c>
      <c r="L717" s="106">
        <f>สกลนคร!AJ50</f>
        <v>2365167.4900000002</v>
      </c>
      <c r="M717" s="106">
        <f>สกลนคร!AK50</f>
        <v>1859327.78</v>
      </c>
      <c r="N717" s="102"/>
      <c r="O717" s="102"/>
      <c r="P717" s="102"/>
      <c r="Q717" s="94">
        <f t="shared" si="27"/>
        <v>505839.7100000002</v>
      </c>
      <c r="R717" s="95">
        <f t="shared" si="28"/>
        <v>509.62453996983413</v>
      </c>
    </row>
    <row r="718" spans="1:18" x14ac:dyDescent="0.35">
      <c r="A718" s="101">
        <v>7</v>
      </c>
      <c r="B718" s="102" t="s">
        <v>59</v>
      </c>
      <c r="C718" s="102" t="s">
        <v>465</v>
      </c>
      <c r="D718" s="102" t="s">
        <v>80</v>
      </c>
      <c r="E718" s="102" t="s">
        <v>466</v>
      </c>
      <c r="F718" s="102" t="s">
        <v>178</v>
      </c>
      <c r="G718" s="102" t="s">
        <v>1125</v>
      </c>
      <c r="H718" s="103">
        <v>3844</v>
      </c>
      <c r="I718" s="101">
        <v>3</v>
      </c>
      <c r="J718" s="104">
        <f>สกลนคร!F51</f>
        <v>400578.79</v>
      </c>
      <c r="K718" s="105">
        <f>สกลนคร!AI51</f>
        <v>443926.01999999996</v>
      </c>
      <c r="L718" s="106">
        <f>สกลนคร!AJ51</f>
        <v>1431394.65</v>
      </c>
      <c r="M718" s="106">
        <f>สกลนคร!AK51</f>
        <v>1261566.1300000001</v>
      </c>
      <c r="N718" s="102"/>
      <c r="O718" s="102"/>
      <c r="P718" s="102"/>
      <c r="Q718" s="94">
        <f t="shared" si="27"/>
        <v>169828.51999999979</v>
      </c>
      <c r="R718" s="95">
        <f t="shared" si="28"/>
        <v>372.37113683662847</v>
      </c>
    </row>
    <row r="719" spans="1:18" s="113" customFormat="1" x14ac:dyDescent="0.35">
      <c r="A719" s="107">
        <v>2</v>
      </c>
      <c r="B719" s="108" t="s">
        <v>59</v>
      </c>
      <c r="C719" s="108"/>
      <c r="D719" s="108"/>
      <c r="E719" s="108" t="s">
        <v>75</v>
      </c>
      <c r="F719" s="108"/>
      <c r="G719" s="108" t="s">
        <v>468</v>
      </c>
      <c r="H719" s="114">
        <f>SUM(H712:H718)</f>
        <v>26830</v>
      </c>
      <c r="I719" s="107"/>
      <c r="J719" s="110">
        <f>SUM(J712:J718)</f>
        <v>2701740.38</v>
      </c>
      <c r="K719" s="110">
        <f>SUM(K712:K718)</f>
        <v>2943788.71</v>
      </c>
      <c r="L719" s="110">
        <f>SUM(L712:L718)</f>
        <v>11984467.58</v>
      </c>
      <c r="M719" s="110">
        <f>SUM(M712:M718)</f>
        <v>10828960.5</v>
      </c>
      <c r="N719" s="108">
        <v>6</v>
      </c>
      <c r="O719" s="108">
        <v>6</v>
      </c>
      <c r="P719" s="108">
        <f>N719-O719</f>
        <v>0</v>
      </c>
      <c r="Q719" s="111">
        <f t="shared" si="27"/>
        <v>1155507.08</v>
      </c>
      <c r="R719" s="112">
        <f>L719/H719</f>
        <v>446.6816093924711</v>
      </c>
    </row>
    <row r="720" spans="1:18" s="113" customFormat="1" x14ac:dyDescent="0.35">
      <c r="A720" s="172">
        <v>1</v>
      </c>
      <c r="B720" s="144" t="s">
        <v>59</v>
      </c>
      <c r="C720" s="144" t="s">
        <v>469</v>
      </c>
      <c r="D720" s="144" t="s">
        <v>87</v>
      </c>
      <c r="E720" s="144" t="s">
        <v>470</v>
      </c>
      <c r="F720" s="144" t="s">
        <v>208</v>
      </c>
      <c r="G720" s="144" t="s">
        <v>470</v>
      </c>
      <c r="H720" s="190"/>
      <c r="I720" s="172"/>
      <c r="J720" s="191"/>
      <c r="K720" s="192"/>
      <c r="L720" s="143"/>
      <c r="M720" s="143"/>
      <c r="N720" s="144"/>
      <c r="O720" s="144"/>
      <c r="P720" s="144"/>
      <c r="Q720" s="111"/>
      <c r="R720" s="112"/>
    </row>
    <row r="721" spans="1:18" x14ac:dyDescent="0.35">
      <c r="A721" s="101">
        <v>2</v>
      </c>
      <c r="B721" s="102" t="s">
        <v>59</v>
      </c>
      <c r="C721" s="102" t="s">
        <v>469</v>
      </c>
      <c r="D721" s="102" t="s">
        <v>87</v>
      </c>
      <c r="E721" s="102" t="s">
        <v>470</v>
      </c>
      <c r="F721" s="102" t="s">
        <v>178</v>
      </c>
      <c r="G721" s="102" t="s">
        <v>1126</v>
      </c>
      <c r="H721" s="103">
        <v>4084</v>
      </c>
      <c r="I721" s="101">
        <v>3</v>
      </c>
      <c r="J721" s="104">
        <f>สกลนคร!F52</f>
        <v>86295.09</v>
      </c>
      <c r="K721" s="105">
        <f>สกลนคร!AI52</f>
        <v>116519.75</v>
      </c>
      <c r="L721" s="106">
        <f>สกลนคร!AJ52</f>
        <v>1372953.21</v>
      </c>
      <c r="M721" s="106">
        <f>สกลนคร!AK52</f>
        <v>1457606.27</v>
      </c>
      <c r="N721" s="102"/>
      <c r="O721" s="102"/>
      <c r="P721" s="102"/>
      <c r="Q721" s="94">
        <f t="shared" si="27"/>
        <v>-84653.060000000056</v>
      </c>
      <c r="R721" s="95">
        <f t="shared" si="28"/>
        <v>336.17855288932418</v>
      </c>
    </row>
    <row r="722" spans="1:18" x14ac:dyDescent="0.35">
      <c r="A722" s="101">
        <v>3</v>
      </c>
      <c r="B722" s="102" t="s">
        <v>59</v>
      </c>
      <c r="C722" s="102" t="s">
        <v>469</v>
      </c>
      <c r="D722" s="102" t="s">
        <v>87</v>
      </c>
      <c r="E722" s="102" t="s">
        <v>470</v>
      </c>
      <c r="F722" s="102" t="s">
        <v>178</v>
      </c>
      <c r="G722" s="102" t="s">
        <v>1127</v>
      </c>
      <c r="H722" s="103">
        <v>4275</v>
      </c>
      <c r="I722" s="101">
        <v>3</v>
      </c>
      <c r="J722" s="104">
        <f>สกลนคร!F53</f>
        <v>278010.53999999998</v>
      </c>
      <c r="K722" s="105">
        <f>สกลนคร!AI53</f>
        <v>359323.14999999997</v>
      </c>
      <c r="L722" s="106">
        <f>สกลนคร!AJ53</f>
        <v>1353473.71</v>
      </c>
      <c r="M722" s="106">
        <f>สกลนคร!AK53</f>
        <v>1633584.2199999997</v>
      </c>
      <c r="N722" s="102"/>
      <c r="O722" s="102"/>
      <c r="P722" s="102"/>
      <c r="Q722" s="94">
        <f t="shared" si="27"/>
        <v>-280110.50999999978</v>
      </c>
      <c r="R722" s="95">
        <f t="shared" si="28"/>
        <v>316.60203742690055</v>
      </c>
    </row>
    <row r="723" spans="1:18" x14ac:dyDescent="0.35">
      <c r="A723" s="101">
        <v>4</v>
      </c>
      <c r="B723" s="102" t="s">
        <v>59</v>
      </c>
      <c r="C723" s="102" t="s">
        <v>469</v>
      </c>
      <c r="D723" s="102" t="s">
        <v>87</v>
      </c>
      <c r="E723" s="102" t="s">
        <v>470</v>
      </c>
      <c r="F723" s="102" t="s">
        <v>178</v>
      </c>
      <c r="G723" s="102" t="s">
        <v>1128</v>
      </c>
      <c r="H723" s="103">
        <v>4414</v>
      </c>
      <c r="I723" s="101">
        <v>3</v>
      </c>
      <c r="J723" s="104">
        <f>สกลนคร!F54</f>
        <v>853358.02</v>
      </c>
      <c r="K723" s="105">
        <f>สกลนคร!AI54</f>
        <v>868482.02</v>
      </c>
      <c r="L723" s="106">
        <f>สกลนคร!AJ54</f>
        <v>1409906.9</v>
      </c>
      <c r="M723" s="106">
        <f>สกลนคร!AK54</f>
        <v>1360249.19</v>
      </c>
      <c r="N723" s="102"/>
      <c r="O723" s="102"/>
      <c r="P723" s="102"/>
      <c r="Q723" s="94">
        <f t="shared" si="27"/>
        <v>49657.709999999963</v>
      </c>
      <c r="R723" s="95">
        <f t="shared" si="28"/>
        <v>319.41705935659263</v>
      </c>
    </row>
    <row r="724" spans="1:18" x14ac:dyDescent="0.35">
      <c r="A724" s="101">
        <v>5</v>
      </c>
      <c r="B724" s="102" t="s">
        <v>59</v>
      </c>
      <c r="C724" s="102" t="s">
        <v>469</v>
      </c>
      <c r="D724" s="102" t="s">
        <v>87</v>
      </c>
      <c r="E724" s="102" t="s">
        <v>470</v>
      </c>
      <c r="F724" s="102" t="s">
        <v>178</v>
      </c>
      <c r="G724" s="102" t="s">
        <v>1129</v>
      </c>
      <c r="H724" s="103">
        <v>3418</v>
      </c>
      <c r="I724" s="101">
        <v>3</v>
      </c>
      <c r="J724" s="104">
        <f>สกลนคร!F55</f>
        <v>159791.98000000001</v>
      </c>
      <c r="K724" s="105">
        <f>สกลนคร!AI55</f>
        <v>204768.55000000002</v>
      </c>
      <c r="L724" s="106">
        <f>สกลนคร!AJ55</f>
        <v>1239522.29</v>
      </c>
      <c r="M724" s="106">
        <f>สกลนคร!AK55</f>
        <v>1317597.72</v>
      </c>
      <c r="N724" s="102"/>
      <c r="O724" s="102"/>
      <c r="P724" s="102"/>
      <c r="Q724" s="94">
        <f t="shared" si="27"/>
        <v>-78075.429999999935</v>
      </c>
      <c r="R724" s="95">
        <f t="shared" si="28"/>
        <v>362.64549151550614</v>
      </c>
    </row>
    <row r="725" spans="1:18" x14ac:dyDescent="0.35">
      <c r="A725" s="101">
        <v>6</v>
      </c>
      <c r="B725" s="102" t="s">
        <v>59</v>
      </c>
      <c r="C725" s="102" t="s">
        <v>469</v>
      </c>
      <c r="D725" s="102" t="s">
        <v>87</v>
      </c>
      <c r="E725" s="102" t="s">
        <v>470</v>
      </c>
      <c r="F725" s="102" t="s">
        <v>178</v>
      </c>
      <c r="G725" s="102" t="s">
        <v>1130</v>
      </c>
      <c r="H725" s="103">
        <v>3625</v>
      </c>
      <c r="I725" s="101">
        <v>3</v>
      </c>
      <c r="J725" s="104">
        <f>สกลนคร!F56</f>
        <v>631078.65</v>
      </c>
      <c r="K725" s="105">
        <f>สกลนคร!AI56</f>
        <v>658789.63</v>
      </c>
      <c r="L725" s="106">
        <f>สกลนคร!AJ56</f>
        <v>1146248.8700000001</v>
      </c>
      <c r="M725" s="106">
        <f>สกลนคร!AK56</f>
        <v>1210725.69</v>
      </c>
      <c r="N725" s="102"/>
      <c r="O725" s="102"/>
      <c r="P725" s="102"/>
      <c r="Q725" s="94">
        <f t="shared" si="27"/>
        <v>-64476.819999999832</v>
      </c>
      <c r="R725" s="95">
        <f t="shared" si="28"/>
        <v>316.20658482758625</v>
      </c>
    </row>
    <row r="726" spans="1:18" s="113" customFormat="1" x14ac:dyDescent="0.35">
      <c r="A726" s="107">
        <v>3</v>
      </c>
      <c r="B726" s="108" t="s">
        <v>59</v>
      </c>
      <c r="C726" s="108"/>
      <c r="D726" s="108"/>
      <c r="E726" s="108" t="s">
        <v>75</v>
      </c>
      <c r="F726" s="108"/>
      <c r="G726" s="108" t="s">
        <v>471</v>
      </c>
      <c r="H726" s="114">
        <f>SUM(H721:H725)</f>
        <v>19816</v>
      </c>
      <c r="I726" s="107"/>
      <c r="J726" s="110">
        <f>SUM(J720:J725)</f>
        <v>2008534.2799999998</v>
      </c>
      <c r="K726" s="110">
        <f>SUM(K720:K725)</f>
        <v>2207883.1</v>
      </c>
      <c r="L726" s="110">
        <f>SUM(L720:L725)</f>
        <v>6522104.9799999995</v>
      </c>
      <c r="M726" s="110">
        <f>SUM(M720:M725)</f>
        <v>6979763.0899999999</v>
      </c>
      <c r="N726" s="108">
        <v>5</v>
      </c>
      <c r="O726" s="108">
        <v>5</v>
      </c>
      <c r="P726" s="108">
        <f>N726-O726</f>
        <v>0</v>
      </c>
      <c r="Q726" s="111">
        <f t="shared" si="27"/>
        <v>-457658.11000000034</v>
      </c>
      <c r="R726" s="112">
        <f>L726/H726</f>
        <v>329.13327513120709</v>
      </c>
    </row>
    <row r="727" spans="1:18" x14ac:dyDescent="0.35">
      <c r="A727" s="101">
        <v>1</v>
      </c>
      <c r="B727" s="102" t="s">
        <v>59</v>
      </c>
      <c r="C727" s="102" t="s">
        <v>472</v>
      </c>
      <c r="D727" s="102" t="s">
        <v>473</v>
      </c>
      <c r="E727" s="102" t="s">
        <v>474</v>
      </c>
      <c r="F727" s="102" t="s">
        <v>208</v>
      </c>
      <c r="G727" s="102" t="s">
        <v>475</v>
      </c>
      <c r="H727" s="103"/>
      <c r="I727" s="101"/>
      <c r="J727" s="104"/>
      <c r="K727" s="105"/>
      <c r="L727" s="106"/>
      <c r="M727" s="106"/>
      <c r="N727" s="102"/>
      <c r="O727" s="102"/>
      <c r="P727" s="102"/>
    </row>
    <row r="728" spans="1:18" x14ac:dyDescent="0.35">
      <c r="A728" s="101">
        <v>2</v>
      </c>
      <c r="B728" s="102" t="s">
        <v>59</v>
      </c>
      <c r="C728" s="102" t="s">
        <v>472</v>
      </c>
      <c r="D728" s="102" t="s">
        <v>473</v>
      </c>
      <c r="E728" s="102" t="s">
        <v>474</v>
      </c>
      <c r="F728" s="102" t="s">
        <v>178</v>
      </c>
      <c r="G728" s="102" t="s">
        <v>1131</v>
      </c>
      <c r="H728" s="103">
        <v>5334</v>
      </c>
      <c r="I728" s="101">
        <v>4</v>
      </c>
      <c r="J728" s="106">
        <f>สกลนคร!F57</f>
        <v>884175.83</v>
      </c>
      <c r="K728" s="105">
        <f>สกลนคร!AI57</f>
        <v>945958.04</v>
      </c>
      <c r="L728" s="106">
        <f>สกลนคร!AJ57</f>
        <v>2215459.34</v>
      </c>
      <c r="M728" s="106">
        <f>สกลนคร!AK57</f>
        <v>1754760.31</v>
      </c>
      <c r="N728" s="102"/>
      <c r="O728" s="102"/>
      <c r="P728" s="102"/>
      <c r="Q728" s="94">
        <f t="shared" si="27"/>
        <v>460699.0299999998</v>
      </c>
      <c r="R728" s="95">
        <f t="shared" si="28"/>
        <v>415.34670791151103</v>
      </c>
    </row>
    <row r="729" spans="1:18" x14ac:dyDescent="0.35">
      <c r="A729" s="101">
        <v>3</v>
      </c>
      <c r="B729" s="102" t="s">
        <v>59</v>
      </c>
      <c r="C729" s="102" t="s">
        <v>472</v>
      </c>
      <c r="D729" s="102" t="s">
        <v>473</v>
      </c>
      <c r="E729" s="102" t="s">
        <v>474</v>
      </c>
      <c r="F729" s="102" t="s">
        <v>178</v>
      </c>
      <c r="G729" s="102" t="s">
        <v>1132</v>
      </c>
      <c r="H729" s="103">
        <v>5309</v>
      </c>
      <c r="I729" s="101">
        <v>4</v>
      </c>
      <c r="J729" s="106">
        <f>สกลนคร!F58</f>
        <v>770394.65</v>
      </c>
      <c r="K729" s="105">
        <f>สกลนคร!AI58</f>
        <v>660768.6</v>
      </c>
      <c r="L729" s="106">
        <f>สกลนคร!AJ58</f>
        <v>2374300.94</v>
      </c>
      <c r="M729" s="106">
        <f>สกลนคร!AK58</f>
        <v>1971387.52</v>
      </c>
      <c r="N729" s="102"/>
      <c r="O729" s="102"/>
      <c r="P729" s="102"/>
      <c r="Q729" s="94">
        <f t="shared" si="27"/>
        <v>402913.41999999993</v>
      </c>
      <c r="R729" s="95">
        <f t="shared" si="28"/>
        <v>447.22187605952155</v>
      </c>
    </row>
    <row r="730" spans="1:18" x14ac:dyDescent="0.35">
      <c r="A730" s="101">
        <v>4</v>
      </c>
      <c r="B730" s="102" t="s">
        <v>59</v>
      </c>
      <c r="C730" s="102" t="s">
        <v>472</v>
      </c>
      <c r="D730" s="102" t="s">
        <v>473</v>
      </c>
      <c r="E730" s="102" t="s">
        <v>474</v>
      </c>
      <c r="F730" s="102" t="s">
        <v>178</v>
      </c>
      <c r="G730" s="102" t="s">
        <v>1133</v>
      </c>
      <c r="H730" s="103">
        <v>4812</v>
      </c>
      <c r="I730" s="101">
        <v>4</v>
      </c>
      <c r="J730" s="106">
        <f>สกลนคร!F59</f>
        <v>685493.49</v>
      </c>
      <c r="K730" s="105">
        <f>สกลนคร!AI59</f>
        <v>772890.94000000006</v>
      </c>
      <c r="L730" s="106">
        <f>สกลนคร!AJ59</f>
        <v>1562927.76</v>
      </c>
      <c r="M730" s="106">
        <f>สกลนคร!AK59</f>
        <v>1511611.0299999998</v>
      </c>
      <c r="N730" s="102"/>
      <c r="O730" s="102"/>
      <c r="P730" s="102"/>
      <c r="Q730" s="94">
        <f t="shared" si="27"/>
        <v>51316.730000000214</v>
      </c>
      <c r="R730" s="95">
        <f t="shared" si="28"/>
        <v>324.79795511221943</v>
      </c>
    </row>
    <row r="731" spans="1:18" x14ac:dyDescent="0.35">
      <c r="A731" s="101">
        <v>5</v>
      </c>
      <c r="B731" s="102" t="s">
        <v>59</v>
      </c>
      <c r="C731" s="102" t="s">
        <v>472</v>
      </c>
      <c r="D731" s="102" t="s">
        <v>473</v>
      </c>
      <c r="E731" s="102" t="s">
        <v>474</v>
      </c>
      <c r="F731" s="102" t="s">
        <v>178</v>
      </c>
      <c r="G731" s="102" t="s">
        <v>1134</v>
      </c>
      <c r="H731" s="103">
        <v>3019</v>
      </c>
      <c r="I731" s="101">
        <v>3</v>
      </c>
      <c r="J731" s="106">
        <f>สกลนคร!F60</f>
        <v>290571.92</v>
      </c>
      <c r="K731" s="105">
        <f>สกลนคร!AI60</f>
        <v>400905.3</v>
      </c>
      <c r="L731" s="106">
        <f>สกลนคร!AJ60</f>
        <v>1743647.8399999999</v>
      </c>
      <c r="M731" s="106">
        <f>สกลนคร!AK60</f>
        <v>1546689.42</v>
      </c>
      <c r="N731" s="102"/>
      <c r="O731" s="102"/>
      <c r="P731" s="102"/>
      <c r="Q731" s="94">
        <f t="shared" si="27"/>
        <v>196958.41999999993</v>
      </c>
      <c r="R731" s="95">
        <f t="shared" si="28"/>
        <v>577.558078834051</v>
      </c>
    </row>
    <row r="732" spans="1:18" x14ac:dyDescent="0.35">
      <c r="A732" s="101">
        <v>6</v>
      </c>
      <c r="B732" s="102" t="s">
        <v>59</v>
      </c>
      <c r="C732" s="102" t="s">
        <v>472</v>
      </c>
      <c r="D732" s="102" t="s">
        <v>473</v>
      </c>
      <c r="E732" s="102" t="s">
        <v>474</v>
      </c>
      <c r="F732" s="102" t="s">
        <v>178</v>
      </c>
      <c r="G732" s="102" t="s">
        <v>1135</v>
      </c>
      <c r="H732" s="103">
        <v>2474</v>
      </c>
      <c r="I732" s="101">
        <v>2</v>
      </c>
      <c r="J732" s="106">
        <f>สกลนคร!F61</f>
        <v>187272.37</v>
      </c>
      <c r="K732" s="105">
        <f>สกลนคร!AI61</f>
        <v>281112.78999999998</v>
      </c>
      <c r="L732" s="106">
        <f>สกลนคร!AJ61</f>
        <v>1284885.55</v>
      </c>
      <c r="M732" s="106">
        <f>สกลนคร!AK61</f>
        <v>1143912.2</v>
      </c>
      <c r="N732" s="102"/>
      <c r="O732" s="102"/>
      <c r="P732" s="102"/>
      <c r="Q732" s="94">
        <f t="shared" si="27"/>
        <v>140973.35000000009</v>
      </c>
      <c r="R732" s="95">
        <f t="shared" si="28"/>
        <v>519.35551738075992</v>
      </c>
    </row>
    <row r="733" spans="1:18" x14ac:dyDescent="0.35">
      <c r="A733" s="101">
        <v>7</v>
      </c>
      <c r="B733" s="102" t="s">
        <v>59</v>
      </c>
      <c r="C733" s="102" t="s">
        <v>472</v>
      </c>
      <c r="D733" s="102" t="s">
        <v>473</v>
      </c>
      <c r="E733" s="102" t="s">
        <v>474</v>
      </c>
      <c r="F733" s="102" t="s">
        <v>178</v>
      </c>
      <c r="G733" s="102" t="s">
        <v>1136</v>
      </c>
      <c r="H733" s="103">
        <v>1964</v>
      </c>
      <c r="I733" s="101">
        <v>2</v>
      </c>
      <c r="J733" s="106">
        <f>สกลนคร!F62</f>
        <v>277091.59999999998</v>
      </c>
      <c r="K733" s="105">
        <f>สกลนคร!AI62</f>
        <v>313893.63999999996</v>
      </c>
      <c r="L733" s="106">
        <f>สกลนคร!AJ62</f>
        <v>1321733.33</v>
      </c>
      <c r="M733" s="106">
        <f>สกลนคร!AK62</f>
        <v>1211847.8900000001</v>
      </c>
      <c r="N733" s="102"/>
      <c r="O733" s="102"/>
      <c r="P733" s="102"/>
      <c r="Q733" s="94">
        <f t="shared" si="27"/>
        <v>109885.43999999994</v>
      </c>
      <c r="R733" s="95">
        <f t="shared" si="28"/>
        <v>672.98031059063135</v>
      </c>
    </row>
    <row r="734" spans="1:18" x14ac:dyDescent="0.35">
      <c r="A734" s="101">
        <v>8</v>
      </c>
      <c r="B734" s="102" t="s">
        <v>59</v>
      </c>
      <c r="C734" s="102" t="s">
        <v>472</v>
      </c>
      <c r="D734" s="102" t="s">
        <v>473</v>
      </c>
      <c r="E734" s="102" t="s">
        <v>474</v>
      </c>
      <c r="F734" s="102" t="s">
        <v>178</v>
      </c>
      <c r="G734" s="102" t="s">
        <v>1137</v>
      </c>
      <c r="H734" s="103">
        <v>1314</v>
      </c>
      <c r="I734" s="101">
        <v>1</v>
      </c>
      <c r="J734" s="106">
        <f>สกลนคร!F63</f>
        <v>748217.64</v>
      </c>
      <c r="K734" s="105">
        <f>สกลนคร!AI63</f>
        <v>859125.31</v>
      </c>
      <c r="L734" s="106">
        <f>สกลนคร!AJ63</f>
        <v>1321393.8900000001</v>
      </c>
      <c r="M734" s="106">
        <f>สกลนคร!AK63</f>
        <v>1240389.76</v>
      </c>
      <c r="N734" s="102"/>
      <c r="O734" s="102"/>
      <c r="P734" s="102"/>
      <c r="Q734" s="94">
        <f t="shared" si="27"/>
        <v>81004.130000000121</v>
      </c>
      <c r="R734" s="95">
        <f t="shared" si="28"/>
        <v>1005.6270091324202</v>
      </c>
    </row>
    <row r="735" spans="1:18" x14ac:dyDescent="0.35">
      <c r="A735" s="101">
        <v>9</v>
      </c>
      <c r="B735" s="102" t="s">
        <v>59</v>
      </c>
      <c r="C735" s="102" t="s">
        <v>472</v>
      </c>
      <c r="D735" s="102" t="s">
        <v>473</v>
      </c>
      <c r="E735" s="102" t="s">
        <v>474</v>
      </c>
      <c r="F735" s="102" t="s">
        <v>178</v>
      </c>
      <c r="G735" s="102" t="s">
        <v>1138</v>
      </c>
      <c r="H735" s="103">
        <v>2614</v>
      </c>
      <c r="I735" s="101">
        <v>2</v>
      </c>
      <c r="J735" s="106">
        <f>สกลนคร!F64</f>
        <v>316084.33</v>
      </c>
      <c r="K735" s="105">
        <f>สกลนคร!AI64</f>
        <v>365502.85000000003</v>
      </c>
      <c r="L735" s="106">
        <f>สกลนคร!AJ64</f>
        <v>1386970.3900000001</v>
      </c>
      <c r="M735" s="106">
        <f>สกลนคร!AK64</f>
        <v>1286515.03</v>
      </c>
      <c r="N735" s="102"/>
      <c r="O735" s="102"/>
      <c r="P735" s="102"/>
      <c r="Q735" s="94">
        <f t="shared" si="27"/>
        <v>100455.3600000001</v>
      </c>
      <c r="R735" s="95">
        <f t="shared" si="28"/>
        <v>530.59311017597554</v>
      </c>
    </row>
    <row r="736" spans="1:18" x14ac:dyDescent="0.35">
      <c r="A736" s="101">
        <v>10</v>
      </c>
      <c r="B736" s="102" t="s">
        <v>59</v>
      </c>
      <c r="C736" s="102" t="s">
        <v>472</v>
      </c>
      <c r="D736" s="102" t="s">
        <v>473</v>
      </c>
      <c r="E736" s="102" t="s">
        <v>474</v>
      </c>
      <c r="F736" s="102" t="s">
        <v>178</v>
      </c>
      <c r="G736" s="102" t="s">
        <v>1139</v>
      </c>
      <c r="H736" s="103">
        <v>3039</v>
      </c>
      <c r="I736" s="101">
        <v>3</v>
      </c>
      <c r="J736" s="106">
        <f>สกลนคร!F65</f>
        <v>292839.43</v>
      </c>
      <c r="K736" s="105">
        <f>สกลนคร!AI65</f>
        <v>339967.98</v>
      </c>
      <c r="L736" s="106">
        <f>สกลนคร!AJ65</f>
        <v>1302694.78</v>
      </c>
      <c r="M736" s="106">
        <f>สกลนคร!AK65</f>
        <v>1172087.8</v>
      </c>
      <c r="N736" s="102"/>
      <c r="O736" s="102"/>
      <c r="P736" s="102"/>
      <c r="Q736" s="94">
        <f t="shared" si="27"/>
        <v>130606.97999999998</v>
      </c>
      <c r="R736" s="95">
        <f t="shared" si="28"/>
        <v>428.65902599539322</v>
      </c>
    </row>
    <row r="737" spans="1:18" x14ac:dyDescent="0.35">
      <c r="A737" s="101">
        <v>11</v>
      </c>
      <c r="B737" s="102" t="s">
        <v>59</v>
      </c>
      <c r="C737" s="102" t="s">
        <v>472</v>
      </c>
      <c r="D737" s="102" t="s">
        <v>473</v>
      </c>
      <c r="E737" s="102" t="s">
        <v>474</v>
      </c>
      <c r="F737" s="102" t="s">
        <v>178</v>
      </c>
      <c r="G737" s="102" t="s">
        <v>1140</v>
      </c>
      <c r="H737" s="103">
        <v>5019</v>
      </c>
      <c r="I737" s="101">
        <v>4</v>
      </c>
      <c r="J737" s="106">
        <f>สกลนคร!F66</f>
        <v>552835.43000000005</v>
      </c>
      <c r="K737" s="105">
        <f>สกลนคร!AI66</f>
        <v>638976.96</v>
      </c>
      <c r="L737" s="106">
        <f>สกลนคร!AJ66</f>
        <v>1937370.33</v>
      </c>
      <c r="M737" s="106">
        <f>สกลนคร!AK66</f>
        <v>1716168.1</v>
      </c>
      <c r="N737" s="102"/>
      <c r="O737" s="102"/>
      <c r="P737" s="102"/>
      <c r="Q737" s="94">
        <f t="shared" si="27"/>
        <v>221202.22999999998</v>
      </c>
      <c r="R737" s="95">
        <f t="shared" si="28"/>
        <v>386.00723849372389</v>
      </c>
    </row>
    <row r="738" spans="1:18" x14ac:dyDescent="0.35">
      <c r="A738" s="101">
        <v>12</v>
      </c>
      <c r="B738" s="102" t="s">
        <v>59</v>
      </c>
      <c r="C738" s="102" t="s">
        <v>472</v>
      </c>
      <c r="D738" s="102" t="s">
        <v>473</v>
      </c>
      <c r="E738" s="102" t="s">
        <v>474</v>
      </c>
      <c r="F738" s="102" t="s">
        <v>178</v>
      </c>
      <c r="G738" s="102" t="s">
        <v>1141</v>
      </c>
      <c r="H738" s="103">
        <v>4462</v>
      </c>
      <c r="I738" s="101">
        <v>3</v>
      </c>
      <c r="J738" s="106">
        <f>สกลนคร!F67</f>
        <v>680648.48</v>
      </c>
      <c r="K738" s="105">
        <f>สกลนคร!AI67</f>
        <v>711160.02</v>
      </c>
      <c r="L738" s="106">
        <f>สกลนคร!AJ67</f>
        <v>2225423.7599999998</v>
      </c>
      <c r="M738" s="106">
        <f>สกลนคร!AK67</f>
        <v>2127461.67</v>
      </c>
      <c r="N738" s="102"/>
      <c r="O738" s="102"/>
      <c r="P738" s="102"/>
      <c r="Q738" s="94">
        <f t="shared" si="27"/>
        <v>97962.089999999851</v>
      </c>
      <c r="R738" s="95">
        <f t="shared" si="28"/>
        <v>498.75028238458083</v>
      </c>
    </row>
    <row r="739" spans="1:18" x14ac:dyDescent="0.35">
      <c r="A739" s="101">
        <v>13</v>
      </c>
      <c r="B739" s="102" t="s">
        <v>59</v>
      </c>
      <c r="C739" s="102" t="s">
        <v>472</v>
      </c>
      <c r="D739" s="102" t="s">
        <v>473</v>
      </c>
      <c r="E739" s="102" t="s">
        <v>474</v>
      </c>
      <c r="F739" s="102" t="s">
        <v>178</v>
      </c>
      <c r="G739" s="102" t="s">
        <v>1142</v>
      </c>
      <c r="H739" s="103">
        <v>3744</v>
      </c>
      <c r="I739" s="101">
        <v>3</v>
      </c>
      <c r="J739" s="106">
        <f>สกลนคร!F68</f>
        <v>262272.49</v>
      </c>
      <c r="K739" s="105">
        <f>สกลนคร!AI68</f>
        <v>299516.19</v>
      </c>
      <c r="L739" s="106">
        <f>สกลนคร!AJ68</f>
        <v>2466294.17</v>
      </c>
      <c r="M739" s="106">
        <f>สกลนคร!AK68</f>
        <v>2305445.02</v>
      </c>
      <c r="N739" s="102"/>
      <c r="O739" s="102"/>
      <c r="P739" s="102"/>
      <c r="Q739" s="94">
        <f t="shared" si="27"/>
        <v>160849.14999999991</v>
      </c>
      <c r="R739" s="95">
        <f t="shared" si="28"/>
        <v>658.73241720085468</v>
      </c>
    </row>
    <row r="740" spans="1:18" x14ac:dyDescent="0.35">
      <c r="A740" s="101">
        <v>14</v>
      </c>
      <c r="B740" s="102" t="s">
        <v>59</v>
      </c>
      <c r="C740" s="102" t="s">
        <v>472</v>
      </c>
      <c r="D740" s="102" t="s">
        <v>473</v>
      </c>
      <c r="E740" s="102" t="s">
        <v>474</v>
      </c>
      <c r="F740" s="102" t="s">
        <v>178</v>
      </c>
      <c r="G740" s="102" t="s">
        <v>1143</v>
      </c>
      <c r="H740" s="103">
        <v>3274</v>
      </c>
      <c r="I740" s="101">
        <v>3</v>
      </c>
      <c r="J740" s="106">
        <f>สกลนคร!F69</f>
        <v>373288.45</v>
      </c>
      <c r="K740" s="105">
        <f>สกลนคร!AI69</f>
        <v>419869.33</v>
      </c>
      <c r="L740" s="106">
        <f>สกลนคร!AJ69</f>
        <v>2532797.4</v>
      </c>
      <c r="M740" s="106">
        <f>สกลนคร!AK69</f>
        <v>2379127.9300000002</v>
      </c>
      <c r="N740" s="102"/>
      <c r="O740" s="102"/>
      <c r="P740" s="102"/>
      <c r="Q740" s="94">
        <f t="shared" si="27"/>
        <v>153669.46999999974</v>
      </c>
      <c r="R740" s="95">
        <f t="shared" si="28"/>
        <v>773.60946854001224</v>
      </c>
    </row>
    <row r="741" spans="1:18" s="121" customFormat="1" x14ac:dyDescent="0.35">
      <c r="A741" s="115">
        <v>15</v>
      </c>
      <c r="B741" s="116" t="s">
        <v>59</v>
      </c>
      <c r="C741" s="116" t="s">
        <v>477</v>
      </c>
      <c r="D741" s="116" t="s">
        <v>473</v>
      </c>
      <c r="E741" s="116" t="s">
        <v>474</v>
      </c>
      <c r="F741" s="116" t="s">
        <v>178</v>
      </c>
      <c r="G741" s="116" t="s">
        <v>1144</v>
      </c>
      <c r="H741" s="117">
        <v>2726</v>
      </c>
      <c r="I741" s="115">
        <v>2</v>
      </c>
      <c r="J741" s="106">
        <f>สกลนคร!F70</f>
        <v>449492.8</v>
      </c>
      <c r="K741" s="105">
        <f>สกลนคร!AI70</f>
        <v>524241.07999999996</v>
      </c>
      <c r="L741" s="106">
        <f>สกลนคร!AJ70</f>
        <v>984404.84000000008</v>
      </c>
      <c r="M741" s="106">
        <f>สกลนคร!AK70</f>
        <v>1054522.76</v>
      </c>
      <c r="N741" s="116"/>
      <c r="O741" s="116"/>
      <c r="P741" s="116"/>
      <c r="Q741" s="119">
        <f t="shared" si="27"/>
        <v>-70117.919999999925</v>
      </c>
      <c r="R741" s="120">
        <f t="shared" si="28"/>
        <v>361.11696258253858</v>
      </c>
    </row>
    <row r="742" spans="1:18" s="113" customFormat="1" x14ac:dyDescent="0.35">
      <c r="A742" s="107">
        <v>4</v>
      </c>
      <c r="B742" s="108" t="s">
        <v>59</v>
      </c>
      <c r="C742" s="108"/>
      <c r="D742" s="108"/>
      <c r="E742" s="108" t="s">
        <v>75</v>
      </c>
      <c r="F742" s="108"/>
      <c r="G742" s="108" t="s">
        <v>476</v>
      </c>
      <c r="H742" s="114">
        <f>SUM(H727:H740)</f>
        <v>46378</v>
      </c>
      <c r="I742" s="107"/>
      <c r="J742" s="110">
        <f>SUM(J727:J740)</f>
        <v>6321186.1100000003</v>
      </c>
      <c r="K742" s="110">
        <f>SUM(K727:K740)</f>
        <v>7009647.9500000002</v>
      </c>
      <c r="L742" s="110">
        <f>SUM(L727:L740)</f>
        <v>23675899.479999997</v>
      </c>
      <c r="M742" s="110">
        <f>SUM(M727:M740)</f>
        <v>21367403.68</v>
      </c>
      <c r="N742" s="108">
        <v>14</v>
      </c>
      <c r="O742" s="108">
        <v>14</v>
      </c>
      <c r="P742" s="108">
        <f>N742-O742</f>
        <v>0</v>
      </c>
      <c r="Q742" s="111">
        <f t="shared" si="27"/>
        <v>2308495.799999997</v>
      </c>
      <c r="R742" s="112">
        <f>L742/H742</f>
        <v>510.49850101341144</v>
      </c>
    </row>
    <row r="743" spans="1:18" x14ac:dyDescent="0.35">
      <c r="A743" s="101">
        <v>1</v>
      </c>
      <c r="B743" s="102" t="s">
        <v>59</v>
      </c>
      <c r="C743" s="102" t="s">
        <v>477</v>
      </c>
      <c r="D743" s="102" t="s">
        <v>101</v>
      </c>
      <c r="E743" s="102" t="s">
        <v>478</v>
      </c>
      <c r="F743" s="102" t="s">
        <v>208</v>
      </c>
      <c r="G743" s="102" t="s">
        <v>479</v>
      </c>
      <c r="H743" s="103"/>
      <c r="I743" s="101"/>
      <c r="J743" s="104"/>
      <c r="K743" s="105"/>
      <c r="L743" s="106"/>
      <c r="M743" s="106"/>
      <c r="N743" s="102"/>
      <c r="O743" s="102"/>
      <c r="P743" s="102"/>
    </row>
    <row r="744" spans="1:18" s="121" customFormat="1" x14ac:dyDescent="0.35">
      <c r="A744" s="115">
        <v>2</v>
      </c>
      <c r="B744" s="116" t="s">
        <v>59</v>
      </c>
      <c r="C744" s="116" t="s">
        <v>477</v>
      </c>
      <c r="D744" s="116" t="s">
        <v>101</v>
      </c>
      <c r="E744" s="116" t="s">
        <v>478</v>
      </c>
      <c r="F744" s="116" t="s">
        <v>178</v>
      </c>
      <c r="G744" s="116" t="s">
        <v>1145</v>
      </c>
      <c r="H744" s="117">
        <v>6085</v>
      </c>
      <c r="I744" s="115">
        <v>5</v>
      </c>
      <c r="J744" s="106">
        <f>สกลนคร!F71</f>
        <v>586570.06999999995</v>
      </c>
      <c r="K744" s="118">
        <f>สกลนคร!AI71</f>
        <v>656160.32999999996</v>
      </c>
      <c r="L744" s="106">
        <f>สกลนคร!AJ71</f>
        <v>2322518.8899999997</v>
      </c>
      <c r="M744" s="106">
        <f>สกลนคร!AK71</f>
        <v>2156781.58</v>
      </c>
      <c r="N744" s="116"/>
      <c r="O744" s="116"/>
      <c r="P744" s="116"/>
      <c r="Q744" s="94">
        <f t="shared" si="27"/>
        <v>165737.30999999959</v>
      </c>
      <c r="R744" s="95">
        <f t="shared" si="28"/>
        <v>381.67935743631875</v>
      </c>
    </row>
    <row r="745" spans="1:18" s="121" customFormat="1" x14ac:dyDescent="0.35">
      <c r="A745" s="115">
        <v>3</v>
      </c>
      <c r="B745" s="116" t="s">
        <v>59</v>
      </c>
      <c r="C745" s="116" t="s">
        <v>477</v>
      </c>
      <c r="D745" s="116" t="s">
        <v>101</v>
      </c>
      <c r="E745" s="116" t="s">
        <v>478</v>
      </c>
      <c r="F745" s="116" t="s">
        <v>178</v>
      </c>
      <c r="G745" s="116" t="s">
        <v>1146</v>
      </c>
      <c r="H745" s="117">
        <v>4230</v>
      </c>
      <c r="I745" s="115">
        <v>3</v>
      </c>
      <c r="J745" s="106">
        <f>สกลนคร!F72</f>
        <v>508347.95</v>
      </c>
      <c r="K745" s="118">
        <f>สกลนคร!AI72</f>
        <v>790544.65</v>
      </c>
      <c r="L745" s="106">
        <f>สกลนคร!AJ72</f>
        <v>2049672.8</v>
      </c>
      <c r="M745" s="106">
        <f>สกลนคร!AK72</f>
        <v>1931914.44</v>
      </c>
      <c r="N745" s="116"/>
      <c r="O745" s="116"/>
      <c r="P745" s="116"/>
      <c r="Q745" s="94">
        <f t="shared" si="27"/>
        <v>117758.3600000001</v>
      </c>
      <c r="R745" s="95">
        <f t="shared" si="28"/>
        <v>484.55621749408982</v>
      </c>
    </row>
    <row r="746" spans="1:18" s="121" customFormat="1" x14ac:dyDescent="0.35">
      <c r="A746" s="115">
        <v>4</v>
      </c>
      <c r="B746" s="116" t="s">
        <v>59</v>
      </c>
      <c r="C746" s="116" t="s">
        <v>477</v>
      </c>
      <c r="D746" s="116" t="s">
        <v>101</v>
      </c>
      <c r="E746" s="116" t="s">
        <v>478</v>
      </c>
      <c r="F746" s="116" t="s">
        <v>178</v>
      </c>
      <c r="G746" s="116" t="s">
        <v>1147</v>
      </c>
      <c r="H746" s="117">
        <v>4909</v>
      </c>
      <c r="I746" s="115">
        <v>4</v>
      </c>
      <c r="J746" s="106">
        <f>สกลนคร!F73</f>
        <v>638281.54</v>
      </c>
      <c r="K746" s="118">
        <f>สกลนคร!AI73</f>
        <v>819900.01</v>
      </c>
      <c r="L746" s="106">
        <f>สกลนคร!AJ73</f>
        <v>2069304.51</v>
      </c>
      <c r="M746" s="106">
        <f>สกลนคร!AK73</f>
        <v>2058036.75</v>
      </c>
      <c r="N746" s="116"/>
      <c r="O746" s="116"/>
      <c r="P746" s="116"/>
      <c r="Q746" s="94">
        <f t="shared" si="27"/>
        <v>11267.760000000009</v>
      </c>
      <c r="R746" s="95">
        <f t="shared" si="28"/>
        <v>421.53279894072114</v>
      </c>
    </row>
    <row r="747" spans="1:18" s="121" customFormat="1" x14ac:dyDescent="0.35">
      <c r="A747" s="115">
        <v>5</v>
      </c>
      <c r="B747" s="116" t="s">
        <v>59</v>
      </c>
      <c r="C747" s="116" t="s">
        <v>477</v>
      </c>
      <c r="D747" s="116" t="s">
        <v>101</v>
      </c>
      <c r="E747" s="116" t="s">
        <v>478</v>
      </c>
      <c r="F747" s="116" t="s">
        <v>178</v>
      </c>
      <c r="G747" s="116" t="s">
        <v>1148</v>
      </c>
      <c r="H747" s="117">
        <v>3876</v>
      </c>
      <c r="I747" s="115">
        <v>3</v>
      </c>
      <c r="J747" s="106">
        <f>สกลนคร!F74</f>
        <v>809071.27</v>
      </c>
      <c r="K747" s="118">
        <f>สกลนคร!AI74</f>
        <v>879260.49</v>
      </c>
      <c r="L747" s="106">
        <f>สกลนคร!AJ74</f>
        <v>1740062.82</v>
      </c>
      <c r="M747" s="106">
        <f>สกลนคร!AK74</f>
        <v>1419602.5899999999</v>
      </c>
      <c r="N747" s="116"/>
      <c r="O747" s="116"/>
      <c r="P747" s="116"/>
      <c r="Q747" s="94">
        <f t="shared" si="27"/>
        <v>320460.23000000021</v>
      </c>
      <c r="R747" s="95">
        <f t="shared" si="28"/>
        <v>448.9326160990712</v>
      </c>
    </row>
    <row r="748" spans="1:18" s="121" customFormat="1" x14ac:dyDescent="0.35">
      <c r="A748" s="115">
        <v>6</v>
      </c>
      <c r="B748" s="116" t="s">
        <v>59</v>
      </c>
      <c r="C748" s="116" t="s">
        <v>477</v>
      </c>
      <c r="D748" s="116" t="s">
        <v>101</v>
      </c>
      <c r="E748" s="116" t="s">
        <v>478</v>
      </c>
      <c r="F748" s="116" t="s">
        <v>178</v>
      </c>
      <c r="G748" s="116" t="s">
        <v>1149</v>
      </c>
      <c r="H748" s="117">
        <v>4206</v>
      </c>
      <c r="I748" s="115">
        <v>3</v>
      </c>
      <c r="J748" s="106">
        <f>สกลนคร!F75</f>
        <v>335639.47</v>
      </c>
      <c r="K748" s="118">
        <f>สกลนคร!AI75</f>
        <v>445091.68999999994</v>
      </c>
      <c r="L748" s="106">
        <f>สกลนคร!AJ75</f>
        <v>1648679.33</v>
      </c>
      <c r="M748" s="106">
        <f>สกลนคร!AK75</f>
        <v>1766928.05</v>
      </c>
      <c r="N748" s="116"/>
      <c r="O748" s="116"/>
      <c r="P748" s="116"/>
      <c r="Q748" s="94">
        <f t="shared" si="27"/>
        <v>-118248.71999999997</v>
      </c>
      <c r="R748" s="95">
        <f t="shared" si="28"/>
        <v>391.9827223014741</v>
      </c>
    </row>
    <row r="749" spans="1:18" s="121" customFormat="1" x14ac:dyDescent="0.35">
      <c r="A749" s="115">
        <v>7</v>
      </c>
      <c r="B749" s="116" t="s">
        <v>59</v>
      </c>
      <c r="C749" s="116" t="s">
        <v>477</v>
      </c>
      <c r="D749" s="116" t="s">
        <v>101</v>
      </c>
      <c r="E749" s="116" t="s">
        <v>478</v>
      </c>
      <c r="F749" s="116" t="s">
        <v>178</v>
      </c>
      <c r="G749" s="116" t="s">
        <v>1150</v>
      </c>
      <c r="H749" s="117">
        <v>2071</v>
      </c>
      <c r="I749" s="115">
        <v>2</v>
      </c>
      <c r="J749" s="106">
        <f>สกลนคร!F76</f>
        <v>484499.79</v>
      </c>
      <c r="K749" s="118">
        <f>สกลนคร!AI76</f>
        <v>518660.23</v>
      </c>
      <c r="L749" s="106">
        <f>สกลนคร!AJ76</f>
        <v>1673890.06</v>
      </c>
      <c r="M749" s="106">
        <f>สกลนคร!AK76</f>
        <v>1665025.15</v>
      </c>
      <c r="N749" s="116"/>
      <c r="O749" s="116"/>
      <c r="P749" s="116"/>
      <c r="Q749" s="94">
        <f t="shared" si="27"/>
        <v>8864.910000000149</v>
      </c>
      <c r="R749" s="95">
        <f t="shared" si="28"/>
        <v>808.25208112023176</v>
      </c>
    </row>
    <row r="750" spans="1:18" s="121" customFormat="1" x14ac:dyDescent="0.35">
      <c r="A750" s="115">
        <v>8</v>
      </c>
      <c r="B750" s="116" t="s">
        <v>59</v>
      </c>
      <c r="C750" s="116" t="s">
        <v>477</v>
      </c>
      <c r="D750" s="116" t="s">
        <v>101</v>
      </c>
      <c r="E750" s="116" t="s">
        <v>478</v>
      </c>
      <c r="F750" s="116" t="s">
        <v>178</v>
      </c>
      <c r="G750" s="116" t="s">
        <v>1151</v>
      </c>
      <c r="H750" s="117">
        <v>1955</v>
      </c>
      <c r="I750" s="115">
        <v>2</v>
      </c>
      <c r="J750" s="106">
        <f>สกลนคร!F77</f>
        <v>2699.83</v>
      </c>
      <c r="K750" s="118">
        <f>สกลนคร!AI77</f>
        <v>282086.65999999997</v>
      </c>
      <c r="L750" s="106">
        <f>สกลนคร!AJ77</f>
        <v>1702214.06</v>
      </c>
      <c r="M750" s="106">
        <f>สกลนคร!AK77</f>
        <v>1764619.48</v>
      </c>
      <c r="N750" s="116"/>
      <c r="O750" s="116"/>
      <c r="P750" s="116"/>
      <c r="Q750" s="94">
        <f t="shared" si="27"/>
        <v>-62405.419999999925</v>
      </c>
      <c r="R750" s="95">
        <f t="shared" si="28"/>
        <v>870.69772890025581</v>
      </c>
    </row>
    <row r="751" spans="1:18" s="113" customFormat="1" x14ac:dyDescent="0.35">
      <c r="A751" s="107">
        <v>5</v>
      </c>
      <c r="B751" s="108" t="s">
        <v>59</v>
      </c>
      <c r="C751" s="108"/>
      <c r="D751" s="108"/>
      <c r="E751" s="108" t="s">
        <v>75</v>
      </c>
      <c r="F751" s="108"/>
      <c r="G751" s="108" t="s">
        <v>480</v>
      </c>
      <c r="H751" s="114">
        <f>SUM(H744:H750)</f>
        <v>27332</v>
      </c>
      <c r="I751" s="107"/>
      <c r="J751" s="110">
        <f>SUM(J743:J750)</f>
        <v>3365109.92</v>
      </c>
      <c r="K751" s="110">
        <f>SUM(K743:K750)</f>
        <v>4391704.0600000005</v>
      </c>
      <c r="L751" s="110">
        <f>SUM(L743:L750)</f>
        <v>13206342.470000001</v>
      </c>
      <c r="M751" s="110">
        <f>SUM(M743:M750)</f>
        <v>12762908.040000001</v>
      </c>
      <c r="N751" s="108">
        <v>7</v>
      </c>
      <c r="O751" s="108">
        <v>7</v>
      </c>
      <c r="P751" s="108">
        <f>N751-O751</f>
        <v>0</v>
      </c>
      <c r="Q751" s="111">
        <f t="shared" si="27"/>
        <v>443434.4299999997</v>
      </c>
      <c r="R751" s="112">
        <f>L751/H751</f>
        <v>483.18244072881606</v>
      </c>
    </row>
    <row r="752" spans="1:18" x14ac:dyDescent="0.35">
      <c r="A752" s="101">
        <v>1</v>
      </c>
      <c r="B752" s="102" t="s">
        <v>59</v>
      </c>
      <c r="C752" s="102" t="s">
        <v>481</v>
      </c>
      <c r="D752" s="102" t="s">
        <v>108</v>
      </c>
      <c r="E752" s="102" t="s">
        <v>482</v>
      </c>
      <c r="F752" s="102" t="s">
        <v>208</v>
      </c>
      <c r="G752" s="102" t="s">
        <v>483</v>
      </c>
      <c r="H752" s="103"/>
      <c r="I752" s="101"/>
      <c r="J752" s="104"/>
      <c r="K752" s="105"/>
      <c r="L752" s="106"/>
      <c r="M752" s="106"/>
      <c r="N752" s="102"/>
      <c r="O752" s="102"/>
      <c r="P752" s="102"/>
    </row>
    <row r="753" spans="1:18" x14ac:dyDescent="0.35">
      <c r="A753" s="101">
        <v>2</v>
      </c>
      <c r="B753" s="102" t="s">
        <v>59</v>
      </c>
      <c r="C753" s="102" t="s">
        <v>481</v>
      </c>
      <c r="D753" s="102" t="s">
        <v>108</v>
      </c>
      <c r="E753" s="102" t="s">
        <v>482</v>
      </c>
      <c r="F753" s="102" t="s">
        <v>178</v>
      </c>
      <c r="G753" s="102" t="s">
        <v>1152</v>
      </c>
      <c r="H753" s="103">
        <v>3739</v>
      </c>
      <c r="I753" s="101">
        <v>3</v>
      </c>
      <c r="J753" s="106">
        <f>สกลนคร!F78</f>
        <v>143191.82999999999</v>
      </c>
      <c r="K753" s="105">
        <f>สกลนคร!AI78</f>
        <v>217864.63999999998</v>
      </c>
      <c r="L753" s="106">
        <f>สกลนคร!AJ78</f>
        <v>1246960.33</v>
      </c>
      <c r="M753" s="106">
        <f>สกลนคร!AK78</f>
        <v>1417228.44</v>
      </c>
      <c r="N753" s="102"/>
      <c r="O753" s="102"/>
      <c r="P753" s="102"/>
      <c r="Q753" s="94">
        <f t="shared" si="27"/>
        <v>-170268.10999999987</v>
      </c>
      <c r="R753" s="95">
        <f t="shared" si="28"/>
        <v>333.5010243380583</v>
      </c>
    </row>
    <row r="754" spans="1:18" x14ac:dyDescent="0.35">
      <c r="A754" s="101">
        <v>3</v>
      </c>
      <c r="B754" s="102" t="s">
        <v>59</v>
      </c>
      <c r="C754" s="102" t="s">
        <v>481</v>
      </c>
      <c r="D754" s="102" t="s">
        <v>108</v>
      </c>
      <c r="E754" s="102" t="s">
        <v>482</v>
      </c>
      <c r="F754" s="102" t="s">
        <v>178</v>
      </c>
      <c r="G754" s="102" t="s">
        <v>1153</v>
      </c>
      <c r="H754" s="103">
        <v>3786</v>
      </c>
      <c r="I754" s="101">
        <v>3</v>
      </c>
      <c r="J754" s="106">
        <f>สกลนคร!F79</f>
        <v>94282.53</v>
      </c>
      <c r="K754" s="105">
        <f>สกลนคร!AI79</f>
        <v>141691.20000000001</v>
      </c>
      <c r="L754" s="106">
        <f>สกลนคร!AJ79</f>
        <v>1804120.16</v>
      </c>
      <c r="M754" s="106">
        <f>สกลนคร!AK79</f>
        <v>1764474.01</v>
      </c>
      <c r="N754" s="102"/>
      <c r="O754" s="102"/>
      <c r="P754" s="102"/>
      <c r="Q754" s="94">
        <f t="shared" si="27"/>
        <v>39646.149999999907</v>
      </c>
      <c r="R754" s="95">
        <f t="shared" si="28"/>
        <v>476.52407818277862</v>
      </c>
    </row>
    <row r="755" spans="1:18" x14ac:dyDescent="0.35">
      <c r="A755" s="101">
        <v>4</v>
      </c>
      <c r="B755" s="102" t="s">
        <v>59</v>
      </c>
      <c r="C755" s="102" t="s">
        <v>481</v>
      </c>
      <c r="D755" s="102" t="s">
        <v>108</v>
      </c>
      <c r="E755" s="102" t="s">
        <v>482</v>
      </c>
      <c r="F755" s="102" t="s">
        <v>178</v>
      </c>
      <c r="G755" s="102" t="s">
        <v>1154</v>
      </c>
      <c r="H755" s="103">
        <v>3021</v>
      </c>
      <c r="I755" s="101">
        <v>3</v>
      </c>
      <c r="J755" s="106">
        <f>สกลนคร!F80</f>
        <v>242736.77</v>
      </c>
      <c r="K755" s="105">
        <f>สกลนคร!AI80</f>
        <v>295414.25</v>
      </c>
      <c r="L755" s="106">
        <f>สกลนคร!AJ80</f>
        <v>1451762</v>
      </c>
      <c r="M755" s="106">
        <f>สกลนคร!AK80</f>
        <v>1430341.76</v>
      </c>
      <c r="N755" s="102"/>
      <c r="O755" s="102"/>
      <c r="P755" s="102"/>
      <c r="Q755" s="94">
        <f t="shared" si="27"/>
        <v>21420.239999999991</v>
      </c>
      <c r="R755" s="95">
        <f t="shared" si="28"/>
        <v>480.55676928169481</v>
      </c>
    </row>
    <row r="756" spans="1:18" x14ac:dyDescent="0.35">
      <c r="A756" s="101">
        <v>5</v>
      </c>
      <c r="B756" s="102" t="s">
        <v>59</v>
      </c>
      <c r="C756" s="102" t="s">
        <v>481</v>
      </c>
      <c r="D756" s="102" t="s">
        <v>108</v>
      </c>
      <c r="E756" s="102" t="s">
        <v>482</v>
      </c>
      <c r="F756" s="102" t="s">
        <v>178</v>
      </c>
      <c r="G756" s="102" t="s">
        <v>1155</v>
      </c>
      <c r="H756" s="103">
        <v>1545</v>
      </c>
      <c r="I756" s="101">
        <v>2</v>
      </c>
      <c r="J756" s="106">
        <f>สกลนคร!F81</f>
        <v>194995.84</v>
      </c>
      <c r="K756" s="105">
        <f>สกลนคร!AI81</f>
        <v>219875.35</v>
      </c>
      <c r="L756" s="106">
        <f>สกลนคร!AJ81</f>
        <v>1113100.0899999999</v>
      </c>
      <c r="M756" s="106">
        <f>สกลนคร!AK81</f>
        <v>1087620.28</v>
      </c>
      <c r="N756" s="102"/>
      <c r="O756" s="102"/>
      <c r="P756" s="102"/>
      <c r="Q756" s="94">
        <f t="shared" si="27"/>
        <v>25479.809999999823</v>
      </c>
      <c r="R756" s="95">
        <f t="shared" si="28"/>
        <v>720.45313268608402</v>
      </c>
    </row>
    <row r="757" spans="1:18" x14ac:dyDescent="0.35">
      <c r="A757" s="101">
        <v>6</v>
      </c>
      <c r="B757" s="102" t="s">
        <v>59</v>
      </c>
      <c r="C757" s="102" t="s">
        <v>481</v>
      </c>
      <c r="D757" s="102" t="s">
        <v>108</v>
      </c>
      <c r="E757" s="102" t="s">
        <v>482</v>
      </c>
      <c r="F757" s="102" t="s">
        <v>178</v>
      </c>
      <c r="G757" s="102" t="s">
        <v>1156</v>
      </c>
      <c r="H757" s="103">
        <v>3954</v>
      </c>
      <c r="I757" s="101">
        <v>3</v>
      </c>
      <c r="J757" s="106">
        <f>สกลนคร!F82</f>
        <v>108980.87</v>
      </c>
      <c r="K757" s="105">
        <f>สกลนคร!AI82</f>
        <v>146429.5</v>
      </c>
      <c r="L757" s="106">
        <f>สกลนคร!AJ82</f>
        <v>1285843.21</v>
      </c>
      <c r="M757" s="106">
        <f>สกลนคร!AK82</f>
        <v>1237497.02</v>
      </c>
      <c r="N757" s="102"/>
      <c r="O757" s="102"/>
      <c r="P757" s="102"/>
      <c r="Q757" s="94">
        <f t="shared" si="27"/>
        <v>48346.189999999944</v>
      </c>
      <c r="R757" s="95">
        <f t="shared" si="28"/>
        <v>325.20060950935761</v>
      </c>
    </row>
    <row r="758" spans="1:18" x14ac:dyDescent="0.35">
      <c r="A758" s="101">
        <v>7</v>
      </c>
      <c r="B758" s="102" t="s">
        <v>59</v>
      </c>
      <c r="C758" s="102" t="s">
        <v>481</v>
      </c>
      <c r="D758" s="102" t="s">
        <v>108</v>
      </c>
      <c r="E758" s="102" t="s">
        <v>482</v>
      </c>
      <c r="F758" s="102" t="s">
        <v>178</v>
      </c>
      <c r="G758" s="102" t="s">
        <v>1157</v>
      </c>
      <c r="H758" s="103">
        <v>6234</v>
      </c>
      <c r="I758" s="101">
        <v>5</v>
      </c>
      <c r="J758" s="106">
        <f>สกลนคร!F83</f>
        <v>357871.18</v>
      </c>
      <c r="K758" s="105">
        <f>สกลนคร!AI83</f>
        <v>415714.61</v>
      </c>
      <c r="L758" s="106">
        <f>สกลนคร!AJ83</f>
        <v>2006313.2200000002</v>
      </c>
      <c r="M758" s="106">
        <f>สกลนคร!AK83</f>
        <v>1814895.71</v>
      </c>
      <c r="N758" s="102"/>
      <c r="O758" s="102"/>
      <c r="P758" s="102"/>
      <c r="Q758" s="94">
        <f t="shared" si="27"/>
        <v>191417.51000000024</v>
      </c>
      <c r="R758" s="95">
        <f t="shared" si="28"/>
        <v>321.83401026628172</v>
      </c>
    </row>
    <row r="759" spans="1:18" x14ac:dyDescent="0.35">
      <c r="A759" s="101">
        <v>8</v>
      </c>
      <c r="B759" s="102" t="s">
        <v>59</v>
      </c>
      <c r="C759" s="102" t="s">
        <v>481</v>
      </c>
      <c r="D759" s="102" t="s">
        <v>108</v>
      </c>
      <c r="E759" s="102" t="s">
        <v>482</v>
      </c>
      <c r="F759" s="102" t="s">
        <v>178</v>
      </c>
      <c r="G759" s="102" t="s">
        <v>1158</v>
      </c>
      <c r="H759" s="103">
        <v>4005</v>
      </c>
      <c r="I759" s="101">
        <v>3</v>
      </c>
      <c r="J759" s="106">
        <f>สกลนคร!F84</f>
        <v>113187.23</v>
      </c>
      <c r="K759" s="105">
        <f>สกลนคร!AI84</f>
        <v>158109.39000000001</v>
      </c>
      <c r="L759" s="106">
        <f>สกลนคร!AJ84</f>
        <v>1634965.75</v>
      </c>
      <c r="M759" s="106">
        <f>สกลนคร!AK84</f>
        <v>1572651.49</v>
      </c>
      <c r="N759" s="102"/>
      <c r="O759" s="102"/>
      <c r="P759" s="102"/>
      <c r="Q759" s="94">
        <f t="shared" si="27"/>
        <v>62314.260000000009</v>
      </c>
      <c r="R759" s="95">
        <f t="shared" si="28"/>
        <v>408.23114856429464</v>
      </c>
    </row>
    <row r="760" spans="1:18" x14ac:dyDescent="0.35">
      <c r="A760" s="101">
        <v>9</v>
      </c>
      <c r="B760" s="102" t="s">
        <v>59</v>
      </c>
      <c r="C760" s="102" t="s">
        <v>481</v>
      </c>
      <c r="D760" s="102" t="s">
        <v>108</v>
      </c>
      <c r="E760" s="102" t="s">
        <v>482</v>
      </c>
      <c r="F760" s="102" t="s">
        <v>178</v>
      </c>
      <c r="G760" s="102" t="s">
        <v>1159</v>
      </c>
      <c r="H760" s="103">
        <v>3358</v>
      </c>
      <c r="I760" s="101">
        <v>3</v>
      </c>
      <c r="J760" s="106">
        <f>สกลนคร!F85</f>
        <v>270594.01</v>
      </c>
      <c r="K760" s="105">
        <f>สกลนคร!AI85</f>
        <v>283678.68</v>
      </c>
      <c r="L760" s="106">
        <f>สกลนคร!AJ85</f>
        <v>1601384.3699999999</v>
      </c>
      <c r="M760" s="106">
        <f>สกลนคร!AK85</f>
        <v>1444818.51</v>
      </c>
      <c r="N760" s="102"/>
      <c r="O760" s="102"/>
      <c r="P760" s="102"/>
      <c r="Q760" s="94">
        <f t="shared" si="27"/>
        <v>156565.85999999987</v>
      </c>
      <c r="R760" s="95">
        <f t="shared" si="28"/>
        <v>476.8863519952352</v>
      </c>
    </row>
    <row r="761" spans="1:18" x14ac:dyDescent="0.35">
      <c r="A761" s="101">
        <v>10</v>
      </c>
      <c r="B761" s="102" t="s">
        <v>59</v>
      </c>
      <c r="C761" s="102" t="s">
        <v>481</v>
      </c>
      <c r="D761" s="102" t="s">
        <v>108</v>
      </c>
      <c r="E761" s="102" t="s">
        <v>482</v>
      </c>
      <c r="F761" s="102" t="s">
        <v>178</v>
      </c>
      <c r="G761" s="102" t="s">
        <v>1160</v>
      </c>
      <c r="H761" s="103">
        <v>1364</v>
      </c>
      <c r="I761" s="101">
        <v>1</v>
      </c>
      <c r="J761" s="106">
        <f>สกลนคร!F86</f>
        <v>143440.46</v>
      </c>
      <c r="K761" s="105">
        <f>สกลนคร!AI86</f>
        <v>171449.93</v>
      </c>
      <c r="L761" s="106">
        <f>สกลนคร!AJ86</f>
        <v>875497.12999999989</v>
      </c>
      <c r="M761" s="106">
        <f>สกลนคร!AK86</f>
        <v>868368.15</v>
      </c>
      <c r="N761" s="102"/>
      <c r="O761" s="102"/>
      <c r="P761" s="102"/>
      <c r="Q761" s="94">
        <f t="shared" si="27"/>
        <v>7128.979999999865</v>
      </c>
      <c r="R761" s="95">
        <f t="shared" si="28"/>
        <v>641.86006598240465</v>
      </c>
    </row>
    <row r="762" spans="1:18" s="113" customFormat="1" x14ac:dyDescent="0.35">
      <c r="A762" s="107">
        <v>6</v>
      </c>
      <c r="B762" s="108" t="s">
        <v>59</v>
      </c>
      <c r="C762" s="108"/>
      <c r="D762" s="108"/>
      <c r="E762" s="108" t="s">
        <v>75</v>
      </c>
      <c r="F762" s="108"/>
      <c r="G762" s="108" t="s">
        <v>484</v>
      </c>
      <c r="H762" s="114">
        <f>SUM(H753:H761)</f>
        <v>31006</v>
      </c>
      <c r="I762" s="107"/>
      <c r="J762" s="110">
        <f>SUM(J752:J761)</f>
        <v>1669280.72</v>
      </c>
      <c r="K762" s="110">
        <f>SUM(K752:K761)</f>
        <v>2050227.5499999998</v>
      </c>
      <c r="L762" s="110">
        <f>SUM(L752:L761)</f>
        <v>13019946.259999998</v>
      </c>
      <c r="M762" s="110">
        <f>SUM(M752:M761)</f>
        <v>12637895.369999999</v>
      </c>
      <c r="N762" s="108">
        <v>9</v>
      </c>
      <c r="O762" s="108">
        <v>9</v>
      </c>
      <c r="P762" s="108">
        <f>N762-O762</f>
        <v>0</v>
      </c>
      <c r="Q762" s="111">
        <f t="shared" si="27"/>
        <v>382050.88999999873</v>
      </c>
      <c r="R762" s="112">
        <f>L762/H762</f>
        <v>419.91699219505898</v>
      </c>
    </row>
    <row r="763" spans="1:18" x14ac:dyDescent="0.35">
      <c r="A763" s="101">
        <v>1</v>
      </c>
      <c r="B763" s="102" t="s">
        <v>59</v>
      </c>
      <c r="C763" s="102" t="s">
        <v>485</v>
      </c>
      <c r="D763" s="102" t="s">
        <v>115</v>
      </c>
      <c r="E763" s="102" t="s">
        <v>486</v>
      </c>
      <c r="F763" s="102" t="s">
        <v>208</v>
      </c>
      <c r="G763" s="102" t="s">
        <v>487</v>
      </c>
      <c r="H763" s="103"/>
      <c r="I763" s="101"/>
      <c r="J763" s="104"/>
      <c r="K763" s="105"/>
      <c r="L763" s="106"/>
      <c r="M763" s="106"/>
      <c r="N763" s="102"/>
      <c r="O763" s="102"/>
      <c r="P763" s="102"/>
    </row>
    <row r="764" spans="1:18" x14ac:dyDescent="0.35">
      <c r="A764" s="101">
        <v>2</v>
      </c>
      <c r="B764" s="102" t="s">
        <v>59</v>
      </c>
      <c r="C764" s="102" t="s">
        <v>485</v>
      </c>
      <c r="D764" s="102" t="s">
        <v>115</v>
      </c>
      <c r="E764" s="102" t="s">
        <v>486</v>
      </c>
      <c r="F764" s="102" t="s">
        <v>178</v>
      </c>
      <c r="G764" s="102" t="s">
        <v>1161</v>
      </c>
      <c r="H764" s="103">
        <v>2110</v>
      </c>
      <c r="I764" s="101">
        <v>2</v>
      </c>
      <c r="J764" s="106">
        <f>สกลนคร!F87</f>
        <v>465650.16</v>
      </c>
      <c r="K764" s="105">
        <f>สกลนคร!AI87</f>
        <v>401269.68999999994</v>
      </c>
      <c r="L764" s="106">
        <f>สกลนคร!AJ87</f>
        <v>788376.98</v>
      </c>
      <c r="M764" s="106">
        <f>สกลนคร!AK87</f>
        <v>779311.34</v>
      </c>
      <c r="N764" s="102"/>
      <c r="O764" s="102"/>
      <c r="P764" s="102"/>
      <c r="Q764" s="94">
        <f t="shared" si="27"/>
        <v>9065.640000000014</v>
      </c>
      <c r="R764" s="95">
        <f t="shared" si="28"/>
        <v>373.63837914691942</v>
      </c>
    </row>
    <row r="765" spans="1:18" x14ac:dyDescent="0.35">
      <c r="A765" s="101">
        <v>3</v>
      </c>
      <c r="B765" s="102" t="s">
        <v>59</v>
      </c>
      <c r="C765" s="102" t="s">
        <v>485</v>
      </c>
      <c r="D765" s="102" t="s">
        <v>115</v>
      </c>
      <c r="E765" s="102" t="s">
        <v>486</v>
      </c>
      <c r="F765" s="102" t="s">
        <v>178</v>
      </c>
      <c r="G765" s="102" t="s">
        <v>1162</v>
      </c>
      <c r="H765" s="103">
        <v>1235</v>
      </c>
      <c r="I765" s="101">
        <v>1</v>
      </c>
      <c r="J765" s="106">
        <f>สกลนคร!F88</f>
        <v>358113.29</v>
      </c>
      <c r="K765" s="105">
        <f>สกลนคร!AI88</f>
        <v>264246.87</v>
      </c>
      <c r="L765" s="106">
        <f>สกลนคร!AJ88</f>
        <v>736221.89</v>
      </c>
      <c r="M765" s="106">
        <f>สกลนคร!AK88</f>
        <v>713942.73</v>
      </c>
      <c r="N765" s="102"/>
      <c r="O765" s="102"/>
      <c r="P765" s="102"/>
      <c r="Q765" s="94">
        <f t="shared" si="27"/>
        <v>22279.160000000033</v>
      </c>
      <c r="R765" s="95">
        <f t="shared" si="28"/>
        <v>596.13108502024295</v>
      </c>
    </row>
    <row r="766" spans="1:18" x14ac:dyDescent="0.35">
      <c r="A766" s="101">
        <v>4</v>
      </c>
      <c r="B766" s="102" t="s">
        <v>59</v>
      </c>
      <c r="C766" s="102" t="s">
        <v>485</v>
      </c>
      <c r="D766" s="102" t="s">
        <v>115</v>
      </c>
      <c r="E766" s="102" t="s">
        <v>486</v>
      </c>
      <c r="F766" s="102" t="s">
        <v>178</v>
      </c>
      <c r="G766" s="102" t="s">
        <v>1163</v>
      </c>
      <c r="H766" s="103">
        <v>2785</v>
      </c>
      <c r="I766" s="101">
        <v>2</v>
      </c>
      <c r="J766" s="106">
        <f>สกลนคร!F89</f>
        <v>553169.1</v>
      </c>
      <c r="K766" s="105">
        <f>สกลนคร!AI89</f>
        <v>408697.02</v>
      </c>
      <c r="L766" s="106">
        <f>สกลนคร!AJ89</f>
        <v>1034704.9199999999</v>
      </c>
      <c r="M766" s="106">
        <f>สกลนคร!AK89</f>
        <v>1018886.32</v>
      </c>
      <c r="N766" s="102"/>
      <c r="O766" s="102"/>
      <c r="P766" s="102"/>
      <c r="Q766" s="94">
        <f t="shared" si="27"/>
        <v>15818.599999999977</v>
      </c>
      <c r="R766" s="95">
        <f t="shared" si="28"/>
        <v>371.52779892280068</v>
      </c>
    </row>
    <row r="767" spans="1:18" x14ac:dyDescent="0.35">
      <c r="A767" s="101">
        <v>5</v>
      </c>
      <c r="B767" s="102" t="s">
        <v>59</v>
      </c>
      <c r="C767" s="102" t="s">
        <v>485</v>
      </c>
      <c r="D767" s="102" t="s">
        <v>115</v>
      </c>
      <c r="E767" s="102" t="s">
        <v>486</v>
      </c>
      <c r="F767" s="102" t="s">
        <v>178</v>
      </c>
      <c r="G767" s="102" t="s">
        <v>1164</v>
      </c>
      <c r="H767" s="103">
        <v>1721</v>
      </c>
      <c r="I767" s="101">
        <v>2</v>
      </c>
      <c r="J767" s="106">
        <f>สกลนคร!F90</f>
        <v>236001.25</v>
      </c>
      <c r="K767" s="105">
        <f>สกลนคร!AI90</f>
        <v>61530.790000000008</v>
      </c>
      <c r="L767" s="106">
        <f>สกลนคร!AJ90</f>
        <v>930292.1100000001</v>
      </c>
      <c r="M767" s="106">
        <f>สกลนคร!AK90</f>
        <v>946098.58000000007</v>
      </c>
      <c r="N767" s="102"/>
      <c r="O767" s="102"/>
      <c r="P767" s="102"/>
      <c r="Q767" s="94">
        <f t="shared" si="27"/>
        <v>-15806.469999999972</v>
      </c>
      <c r="R767" s="95">
        <f t="shared" si="28"/>
        <v>540.55323067983738</v>
      </c>
    </row>
    <row r="768" spans="1:18" s="113" customFormat="1" x14ac:dyDescent="0.35">
      <c r="A768" s="107">
        <v>7</v>
      </c>
      <c r="B768" s="108" t="s">
        <v>59</v>
      </c>
      <c r="C768" s="108"/>
      <c r="D768" s="108"/>
      <c r="E768" s="108" t="s">
        <v>75</v>
      </c>
      <c r="F768" s="108"/>
      <c r="G768" s="108" t="s">
        <v>488</v>
      </c>
      <c r="H768" s="114">
        <f>SUM(H764:H767)</f>
        <v>7851</v>
      </c>
      <c r="I768" s="107"/>
      <c r="J768" s="110">
        <f>SUM(J763:J767)</f>
        <v>1612933.7999999998</v>
      </c>
      <c r="K768" s="110">
        <f>SUM(K763:K767)</f>
        <v>1135744.3700000001</v>
      </c>
      <c r="L768" s="110">
        <f>SUM(L763:L767)</f>
        <v>3489595.9000000004</v>
      </c>
      <c r="M768" s="110">
        <f>SUM(M763:M767)</f>
        <v>3458238.9699999997</v>
      </c>
      <c r="N768" s="108">
        <v>4</v>
      </c>
      <c r="O768" s="108">
        <v>4</v>
      </c>
      <c r="P768" s="108">
        <f>N768-O768</f>
        <v>0</v>
      </c>
      <c r="Q768" s="111">
        <f t="shared" si="27"/>
        <v>31356.930000000633</v>
      </c>
      <c r="R768" s="112">
        <f>L768/H768</f>
        <v>444.4778881671125</v>
      </c>
    </row>
    <row r="769" spans="1:18" x14ac:dyDescent="0.35">
      <c r="A769" s="101">
        <v>1</v>
      </c>
      <c r="B769" s="102" t="s">
        <v>59</v>
      </c>
      <c r="C769" s="102" t="s">
        <v>489</v>
      </c>
      <c r="D769" s="102" t="s">
        <v>122</v>
      </c>
      <c r="E769" s="102" t="s">
        <v>490</v>
      </c>
      <c r="F769" s="102" t="s">
        <v>208</v>
      </c>
      <c r="G769" s="102" t="s">
        <v>491</v>
      </c>
      <c r="H769" s="103"/>
      <c r="I769" s="101"/>
      <c r="J769" s="104"/>
      <c r="K769" s="105"/>
      <c r="L769" s="106"/>
      <c r="M769" s="106"/>
      <c r="N769" s="102"/>
      <c r="O769" s="102"/>
      <c r="P769" s="102"/>
    </row>
    <row r="770" spans="1:18" x14ac:dyDescent="0.35">
      <c r="A770" s="101">
        <v>2</v>
      </c>
      <c r="B770" s="102" t="s">
        <v>59</v>
      </c>
      <c r="C770" s="102" t="s">
        <v>489</v>
      </c>
      <c r="D770" s="102" t="s">
        <v>122</v>
      </c>
      <c r="E770" s="102" t="s">
        <v>490</v>
      </c>
      <c r="F770" s="102" t="s">
        <v>178</v>
      </c>
      <c r="G770" s="102" t="s">
        <v>1165</v>
      </c>
      <c r="H770" s="103">
        <v>5792</v>
      </c>
      <c r="I770" s="101">
        <v>4</v>
      </c>
      <c r="J770" s="106">
        <f>สกลนคร!F91</f>
        <v>299453.40999999997</v>
      </c>
      <c r="K770" s="105">
        <f>สกลนคร!AI91</f>
        <v>320584.42</v>
      </c>
      <c r="L770" s="106">
        <f>สกลนคร!AJ91</f>
        <v>1876304.1400000001</v>
      </c>
      <c r="M770" s="106">
        <f>สกลนคร!AK91</f>
        <v>1885544.14</v>
      </c>
      <c r="N770" s="102"/>
      <c r="O770" s="102"/>
      <c r="P770" s="102"/>
      <c r="Q770" s="94">
        <f t="shared" si="27"/>
        <v>-9239.9999999997672</v>
      </c>
      <c r="R770" s="95">
        <f t="shared" si="28"/>
        <v>323.94753798342543</v>
      </c>
    </row>
    <row r="771" spans="1:18" x14ac:dyDescent="0.35">
      <c r="A771" s="101">
        <v>3</v>
      </c>
      <c r="B771" s="102" t="s">
        <v>59</v>
      </c>
      <c r="C771" s="102" t="s">
        <v>489</v>
      </c>
      <c r="D771" s="102" t="s">
        <v>122</v>
      </c>
      <c r="E771" s="102" t="s">
        <v>490</v>
      </c>
      <c r="F771" s="102" t="s">
        <v>178</v>
      </c>
      <c r="G771" s="102" t="s">
        <v>1166</v>
      </c>
      <c r="H771" s="103">
        <v>2531</v>
      </c>
      <c r="I771" s="101">
        <v>2</v>
      </c>
      <c r="J771" s="106">
        <f>สกลนคร!F92</f>
        <v>151820.32</v>
      </c>
      <c r="K771" s="105">
        <f>สกลนคร!AI92</f>
        <v>176553.46000000002</v>
      </c>
      <c r="L771" s="106">
        <f>สกลนคร!AJ92</f>
        <v>1111902.6400000001</v>
      </c>
      <c r="M771" s="106">
        <f>สกลนคร!AK92</f>
        <v>1041332.15</v>
      </c>
      <c r="N771" s="102"/>
      <c r="O771" s="102"/>
      <c r="P771" s="102"/>
      <c r="Q771" s="94">
        <f t="shared" si="27"/>
        <v>70570.490000000107</v>
      </c>
      <c r="R771" s="95">
        <f t="shared" si="28"/>
        <v>439.31356775977878</v>
      </c>
    </row>
    <row r="772" spans="1:18" x14ac:dyDescent="0.35">
      <c r="A772" s="101">
        <v>4</v>
      </c>
      <c r="B772" s="102" t="s">
        <v>59</v>
      </c>
      <c r="C772" s="102" t="s">
        <v>489</v>
      </c>
      <c r="D772" s="102" t="s">
        <v>122</v>
      </c>
      <c r="E772" s="102" t="s">
        <v>490</v>
      </c>
      <c r="F772" s="102" t="s">
        <v>178</v>
      </c>
      <c r="G772" s="102" t="s">
        <v>1167</v>
      </c>
      <c r="H772" s="103">
        <v>3458</v>
      </c>
      <c r="I772" s="101">
        <v>3</v>
      </c>
      <c r="J772" s="106">
        <f>สกลนคร!F93</f>
        <v>207654.48</v>
      </c>
      <c r="K772" s="105">
        <f>สกลนคร!AI93</f>
        <v>250929.72</v>
      </c>
      <c r="L772" s="106">
        <f>สกลนคร!AJ93</f>
        <v>1597927.02</v>
      </c>
      <c r="M772" s="106">
        <f>สกลนคร!AK93</f>
        <v>1558071.05</v>
      </c>
      <c r="N772" s="102"/>
      <c r="O772" s="102"/>
      <c r="P772" s="102"/>
      <c r="Q772" s="94">
        <f t="shared" si="27"/>
        <v>39855.969999999972</v>
      </c>
      <c r="R772" s="95">
        <f t="shared" si="28"/>
        <v>462.09572585309428</v>
      </c>
    </row>
    <row r="773" spans="1:18" x14ac:dyDescent="0.35">
      <c r="A773" s="101">
        <v>5</v>
      </c>
      <c r="B773" s="102" t="s">
        <v>59</v>
      </c>
      <c r="C773" s="102" t="s">
        <v>489</v>
      </c>
      <c r="D773" s="102" t="s">
        <v>122</v>
      </c>
      <c r="E773" s="102" t="s">
        <v>490</v>
      </c>
      <c r="F773" s="102" t="s">
        <v>178</v>
      </c>
      <c r="G773" s="102" t="s">
        <v>1168</v>
      </c>
      <c r="H773" s="103">
        <v>6025</v>
      </c>
      <c r="I773" s="101">
        <v>5</v>
      </c>
      <c r="J773" s="106">
        <f>สกลนคร!F94</f>
        <v>73999.22</v>
      </c>
      <c r="K773" s="105">
        <f>สกลนคร!AI94</f>
        <v>126940.19</v>
      </c>
      <c r="L773" s="106">
        <f>สกลนคร!AJ94</f>
        <v>1996601.34</v>
      </c>
      <c r="M773" s="106">
        <f>สกลนคร!AK94</f>
        <v>1982580.02</v>
      </c>
      <c r="N773" s="102"/>
      <c r="O773" s="102"/>
      <c r="P773" s="102"/>
      <c r="Q773" s="94">
        <f t="shared" si="27"/>
        <v>14021.320000000065</v>
      </c>
      <c r="R773" s="95">
        <f t="shared" si="28"/>
        <v>331.38611452282157</v>
      </c>
    </row>
    <row r="774" spans="1:18" x14ac:dyDescent="0.35">
      <c r="A774" s="101">
        <v>6</v>
      </c>
      <c r="B774" s="102" t="s">
        <v>59</v>
      </c>
      <c r="C774" s="102" t="s">
        <v>489</v>
      </c>
      <c r="D774" s="102" t="s">
        <v>122</v>
      </c>
      <c r="E774" s="102" t="s">
        <v>490</v>
      </c>
      <c r="F774" s="102" t="s">
        <v>178</v>
      </c>
      <c r="G774" s="102" t="s">
        <v>1169</v>
      </c>
      <c r="H774" s="103">
        <v>3940</v>
      </c>
      <c r="I774" s="101">
        <v>3</v>
      </c>
      <c r="J774" s="106">
        <f>สกลนคร!F95</f>
        <v>238346.28</v>
      </c>
      <c r="K774" s="105">
        <f>สกลนคร!AI95</f>
        <v>321128.58999999997</v>
      </c>
      <c r="L774" s="106">
        <f>สกลนคร!AJ95</f>
        <v>1463646.99</v>
      </c>
      <c r="M774" s="106">
        <f>สกลนคร!AK95</f>
        <v>1362681.95</v>
      </c>
      <c r="N774" s="102"/>
      <c r="O774" s="102"/>
      <c r="P774" s="102"/>
      <c r="Q774" s="94">
        <f t="shared" si="27"/>
        <v>100965.04000000004</v>
      </c>
      <c r="R774" s="95">
        <f t="shared" si="28"/>
        <v>371.48400761421317</v>
      </c>
    </row>
    <row r="775" spans="1:18" x14ac:dyDescent="0.35">
      <c r="A775" s="101">
        <v>7</v>
      </c>
      <c r="B775" s="102" t="s">
        <v>59</v>
      </c>
      <c r="C775" s="102" t="s">
        <v>489</v>
      </c>
      <c r="D775" s="102" t="s">
        <v>122</v>
      </c>
      <c r="E775" s="102" t="s">
        <v>490</v>
      </c>
      <c r="F775" s="102" t="s">
        <v>178</v>
      </c>
      <c r="G775" s="102" t="s">
        <v>1170</v>
      </c>
      <c r="H775" s="103">
        <v>4289</v>
      </c>
      <c r="I775" s="101">
        <v>3</v>
      </c>
      <c r="J775" s="106">
        <f>สกลนคร!F96</f>
        <v>112023.57</v>
      </c>
      <c r="K775" s="105">
        <f>สกลนคร!AI96</f>
        <v>184998.22</v>
      </c>
      <c r="L775" s="106">
        <f>สกลนคร!AJ96</f>
        <v>1352622.87</v>
      </c>
      <c r="M775" s="106">
        <f>สกลนคร!AK96</f>
        <v>1367320.42</v>
      </c>
      <c r="N775" s="102"/>
      <c r="O775" s="102"/>
      <c r="P775" s="102"/>
      <c r="Q775" s="94">
        <f t="shared" ref="Q775:Q838" si="29">L775-M775</f>
        <v>-14697.549999999814</v>
      </c>
      <c r="R775" s="95">
        <f t="shared" ref="R775:R838" si="30">L775/H775</f>
        <v>315.37021916530665</v>
      </c>
    </row>
    <row r="776" spans="1:18" x14ac:dyDescent="0.35">
      <c r="A776" s="101">
        <v>8</v>
      </c>
      <c r="B776" s="102" t="s">
        <v>59</v>
      </c>
      <c r="C776" s="102" t="s">
        <v>489</v>
      </c>
      <c r="D776" s="102" t="s">
        <v>122</v>
      </c>
      <c r="E776" s="102" t="s">
        <v>490</v>
      </c>
      <c r="F776" s="102" t="s">
        <v>178</v>
      </c>
      <c r="G776" s="102" t="s">
        <v>1171</v>
      </c>
      <c r="H776" s="103">
        <v>3268</v>
      </c>
      <c r="I776" s="101">
        <v>3</v>
      </c>
      <c r="J776" s="106">
        <f>สกลนคร!F97</f>
        <v>274601.53000000003</v>
      </c>
      <c r="K776" s="105">
        <f>สกลนคร!AI97</f>
        <v>290257.42000000004</v>
      </c>
      <c r="L776" s="106">
        <f>สกลนคร!AJ97</f>
        <v>1429047.38</v>
      </c>
      <c r="M776" s="106">
        <f>สกลนคร!AK97</f>
        <v>1389504.1700000002</v>
      </c>
      <c r="N776" s="102"/>
      <c r="O776" s="102"/>
      <c r="P776" s="102"/>
      <c r="Q776" s="94">
        <f t="shared" si="29"/>
        <v>39543.20999999973</v>
      </c>
      <c r="R776" s="95">
        <f t="shared" si="30"/>
        <v>437.28499999999997</v>
      </c>
    </row>
    <row r="777" spans="1:18" x14ac:dyDescent="0.35">
      <c r="A777" s="101">
        <v>9</v>
      </c>
      <c r="B777" s="102" t="s">
        <v>59</v>
      </c>
      <c r="C777" s="102" t="s">
        <v>489</v>
      </c>
      <c r="D777" s="102" t="s">
        <v>122</v>
      </c>
      <c r="E777" s="102" t="s">
        <v>490</v>
      </c>
      <c r="F777" s="102" t="s">
        <v>178</v>
      </c>
      <c r="G777" s="102" t="s">
        <v>1172</v>
      </c>
      <c r="H777" s="103">
        <v>6769</v>
      </c>
      <c r="I777" s="101">
        <v>5</v>
      </c>
      <c r="J777" s="106">
        <f>สกลนคร!F98</f>
        <v>238957.3</v>
      </c>
      <c r="K777" s="105">
        <f>สกลนคร!AI98</f>
        <v>425089.41</v>
      </c>
      <c r="L777" s="106">
        <f>สกลนคร!AJ98</f>
        <v>1509856.3</v>
      </c>
      <c r="M777" s="106">
        <f>สกลนคร!AK98</f>
        <v>1318815.7999999998</v>
      </c>
      <c r="N777" s="102"/>
      <c r="O777" s="102"/>
      <c r="P777" s="102"/>
      <c r="Q777" s="94">
        <f t="shared" si="29"/>
        <v>191040.50000000023</v>
      </c>
      <c r="R777" s="95">
        <f t="shared" si="30"/>
        <v>223.0545575417344</v>
      </c>
    </row>
    <row r="778" spans="1:18" x14ac:dyDescent="0.35">
      <c r="A778" s="101">
        <v>10</v>
      </c>
      <c r="B778" s="102" t="s">
        <v>59</v>
      </c>
      <c r="C778" s="102" t="s">
        <v>489</v>
      </c>
      <c r="D778" s="102" t="s">
        <v>122</v>
      </c>
      <c r="E778" s="102" t="s">
        <v>490</v>
      </c>
      <c r="F778" s="102" t="s">
        <v>178</v>
      </c>
      <c r="G778" s="102" t="s">
        <v>1173</v>
      </c>
      <c r="H778" s="103">
        <v>3663</v>
      </c>
      <c r="I778" s="101">
        <v>3</v>
      </c>
      <c r="J778" s="106">
        <f>สกลนคร!F99</f>
        <v>246189.49</v>
      </c>
      <c r="K778" s="105">
        <f>สกลนคร!AI99</f>
        <v>295541.27999999997</v>
      </c>
      <c r="L778" s="106">
        <f>สกลนคร!AJ99</f>
        <v>1092196.83</v>
      </c>
      <c r="M778" s="106">
        <f>สกลนคร!AK99</f>
        <v>1076405.51</v>
      </c>
      <c r="N778" s="102"/>
      <c r="O778" s="102"/>
      <c r="P778" s="102"/>
      <c r="Q778" s="94">
        <f t="shared" si="29"/>
        <v>15791.320000000065</v>
      </c>
      <c r="R778" s="95">
        <f t="shared" si="30"/>
        <v>298.17003276003277</v>
      </c>
    </row>
    <row r="779" spans="1:18" x14ac:dyDescent="0.35">
      <c r="A779" s="101">
        <v>11</v>
      </c>
      <c r="B779" s="102" t="s">
        <v>59</v>
      </c>
      <c r="C779" s="102" t="s">
        <v>489</v>
      </c>
      <c r="D779" s="102" t="s">
        <v>122</v>
      </c>
      <c r="E779" s="102" t="s">
        <v>490</v>
      </c>
      <c r="F779" s="102" t="s">
        <v>178</v>
      </c>
      <c r="G779" s="102" t="s">
        <v>1174</v>
      </c>
      <c r="H779" s="103">
        <v>6722</v>
      </c>
      <c r="I779" s="101">
        <v>5</v>
      </c>
      <c r="J779" s="106">
        <f>สกลนคร!F100</f>
        <v>170430.98</v>
      </c>
      <c r="K779" s="105">
        <f>สกลนคร!AI100</f>
        <v>297497.28000000003</v>
      </c>
      <c r="L779" s="106">
        <f>สกลนคร!AJ100</f>
        <v>1712415.44</v>
      </c>
      <c r="M779" s="106">
        <f>สกลนคร!AK100</f>
        <v>1725013.81</v>
      </c>
      <c r="N779" s="102"/>
      <c r="O779" s="102"/>
      <c r="P779" s="102"/>
      <c r="Q779" s="94">
        <f t="shared" si="29"/>
        <v>-12598.370000000112</v>
      </c>
      <c r="R779" s="95">
        <f t="shared" si="30"/>
        <v>254.74790836060694</v>
      </c>
    </row>
    <row r="780" spans="1:18" x14ac:dyDescent="0.35">
      <c r="A780" s="101">
        <v>12</v>
      </c>
      <c r="B780" s="102" t="s">
        <v>59</v>
      </c>
      <c r="C780" s="102" t="s">
        <v>489</v>
      </c>
      <c r="D780" s="102" t="s">
        <v>122</v>
      </c>
      <c r="E780" s="102" t="s">
        <v>490</v>
      </c>
      <c r="F780" s="102" t="s">
        <v>178</v>
      </c>
      <c r="G780" s="102" t="s">
        <v>1175</v>
      </c>
      <c r="H780" s="103">
        <v>5057</v>
      </c>
      <c r="I780" s="101">
        <v>4</v>
      </c>
      <c r="J780" s="106">
        <f>สกลนคร!F101</f>
        <v>150582.56</v>
      </c>
      <c r="K780" s="105">
        <f>สกลนคร!AI101</f>
        <v>178218.35</v>
      </c>
      <c r="L780" s="106">
        <f>สกลนคร!AJ101</f>
        <v>1901718.67</v>
      </c>
      <c r="M780" s="106">
        <f>สกลนคร!AK101</f>
        <v>1898972.49</v>
      </c>
      <c r="N780" s="102"/>
      <c r="O780" s="102"/>
      <c r="P780" s="102"/>
      <c r="Q780" s="94">
        <f t="shared" si="29"/>
        <v>2746.1799999999348</v>
      </c>
      <c r="R780" s="95">
        <f t="shared" si="30"/>
        <v>376.05668775954121</v>
      </c>
    </row>
    <row r="781" spans="1:18" x14ac:dyDescent="0.35">
      <c r="A781" s="101">
        <v>13</v>
      </c>
      <c r="B781" s="102" t="s">
        <v>59</v>
      </c>
      <c r="C781" s="102" t="s">
        <v>489</v>
      </c>
      <c r="D781" s="102" t="s">
        <v>122</v>
      </c>
      <c r="E781" s="102" t="s">
        <v>490</v>
      </c>
      <c r="F781" s="102" t="s">
        <v>178</v>
      </c>
      <c r="G781" s="102" t="s">
        <v>1176</v>
      </c>
      <c r="H781" s="103">
        <v>3110</v>
      </c>
      <c r="I781" s="101">
        <v>3</v>
      </c>
      <c r="J781" s="106">
        <f>สกลนคร!F102</f>
        <v>213395.01</v>
      </c>
      <c r="K781" s="105">
        <f>สกลนคร!AI102</f>
        <v>213489.06</v>
      </c>
      <c r="L781" s="106">
        <f>สกลนคร!AJ102</f>
        <v>1297871.77</v>
      </c>
      <c r="M781" s="106">
        <f>สกลนคร!AK102</f>
        <v>1188684.1200000001</v>
      </c>
      <c r="N781" s="102"/>
      <c r="O781" s="102"/>
      <c r="P781" s="102"/>
      <c r="Q781" s="94">
        <f t="shared" si="29"/>
        <v>109187.64999999991</v>
      </c>
      <c r="R781" s="95">
        <f t="shared" si="30"/>
        <v>417.3221125401929</v>
      </c>
    </row>
    <row r="782" spans="1:18" x14ac:dyDescent="0.35">
      <c r="A782" s="101">
        <v>14</v>
      </c>
      <c r="B782" s="102" t="s">
        <v>59</v>
      </c>
      <c r="C782" s="102" t="s">
        <v>489</v>
      </c>
      <c r="D782" s="102" t="s">
        <v>122</v>
      </c>
      <c r="E782" s="102" t="s">
        <v>490</v>
      </c>
      <c r="F782" s="102" t="s">
        <v>178</v>
      </c>
      <c r="G782" s="102" t="s">
        <v>1177</v>
      </c>
      <c r="H782" s="103">
        <v>3446</v>
      </c>
      <c r="I782" s="101">
        <v>3</v>
      </c>
      <c r="J782" s="106">
        <f>สกลนคร!F103</f>
        <v>235838.29</v>
      </c>
      <c r="K782" s="105">
        <f>สกลนคร!AI103</f>
        <v>245737.56</v>
      </c>
      <c r="L782" s="106">
        <f>สกลนคร!AJ103</f>
        <v>1092664.76</v>
      </c>
      <c r="M782" s="106">
        <f>สกลนคร!AK103</f>
        <v>1649317.2400000002</v>
      </c>
      <c r="N782" s="102"/>
      <c r="O782" s="102"/>
      <c r="P782" s="102"/>
      <c r="Q782" s="94">
        <f t="shared" si="29"/>
        <v>-556652.48000000021</v>
      </c>
      <c r="R782" s="95">
        <f t="shared" si="30"/>
        <v>317.08205455600699</v>
      </c>
    </row>
    <row r="783" spans="1:18" x14ac:dyDescent="0.35">
      <c r="A783" s="101">
        <v>15</v>
      </c>
      <c r="B783" s="102" t="s">
        <v>59</v>
      </c>
      <c r="C783" s="102" t="s">
        <v>489</v>
      </c>
      <c r="D783" s="102" t="s">
        <v>122</v>
      </c>
      <c r="E783" s="102" t="s">
        <v>490</v>
      </c>
      <c r="F783" s="102" t="s">
        <v>178</v>
      </c>
      <c r="G783" s="102" t="s">
        <v>1178</v>
      </c>
      <c r="H783" s="103">
        <v>4224</v>
      </c>
      <c r="I783" s="101">
        <v>3</v>
      </c>
      <c r="J783" s="106">
        <f>สกลนคร!F104</f>
        <v>112213.79</v>
      </c>
      <c r="K783" s="105">
        <f>สกลนคร!AI104</f>
        <v>160611.80999999997</v>
      </c>
      <c r="L783" s="106">
        <f>สกลนคร!AJ104</f>
        <v>1409524.05</v>
      </c>
      <c r="M783" s="106">
        <f>สกลนคร!AK104</f>
        <v>1430190.09</v>
      </c>
      <c r="N783" s="102"/>
      <c r="O783" s="102"/>
      <c r="P783" s="102"/>
      <c r="Q783" s="94">
        <f t="shared" si="29"/>
        <v>-20666.040000000037</v>
      </c>
      <c r="R783" s="95">
        <f t="shared" si="30"/>
        <v>333.69414062499999</v>
      </c>
    </row>
    <row r="784" spans="1:18" x14ac:dyDescent="0.35">
      <c r="A784" s="101">
        <v>16</v>
      </c>
      <c r="B784" s="102" t="s">
        <v>59</v>
      </c>
      <c r="C784" s="102" t="s">
        <v>489</v>
      </c>
      <c r="D784" s="102" t="s">
        <v>122</v>
      </c>
      <c r="E784" s="102" t="s">
        <v>490</v>
      </c>
      <c r="F784" s="102" t="s">
        <v>178</v>
      </c>
      <c r="G784" s="102" t="s">
        <v>1179</v>
      </c>
      <c r="H784" s="103">
        <v>4904</v>
      </c>
      <c r="I784" s="101">
        <v>4</v>
      </c>
      <c r="J784" s="106">
        <f>สกลนคร!F105</f>
        <v>371513.9</v>
      </c>
      <c r="K784" s="105">
        <f>สกลนคร!AI105</f>
        <v>272433.56000000006</v>
      </c>
      <c r="L784" s="106">
        <f>สกลนคร!AJ105</f>
        <v>1767168.16</v>
      </c>
      <c r="M784" s="106">
        <f>สกลนคร!AK105</f>
        <v>1774673.52</v>
      </c>
      <c r="N784" s="102"/>
      <c r="O784" s="102"/>
      <c r="P784" s="102"/>
      <c r="Q784" s="94">
        <f t="shared" si="29"/>
        <v>-7505.3600000001024</v>
      </c>
      <c r="R784" s="95">
        <f t="shared" si="30"/>
        <v>360.35239804241434</v>
      </c>
    </row>
    <row r="785" spans="1:18" x14ac:dyDescent="0.35">
      <c r="A785" s="101">
        <v>17</v>
      </c>
      <c r="B785" s="102" t="s">
        <v>59</v>
      </c>
      <c r="C785" s="102" t="s">
        <v>489</v>
      </c>
      <c r="D785" s="102" t="s">
        <v>122</v>
      </c>
      <c r="E785" s="102" t="s">
        <v>490</v>
      </c>
      <c r="F785" s="102" t="s">
        <v>178</v>
      </c>
      <c r="G785" s="102" t="s">
        <v>1180</v>
      </c>
      <c r="H785" s="103">
        <v>4515</v>
      </c>
      <c r="I785" s="101">
        <v>4</v>
      </c>
      <c r="J785" s="106">
        <f>สกลนคร!F106</f>
        <v>522696.97</v>
      </c>
      <c r="K785" s="105">
        <f>สกลนคร!AI106</f>
        <v>538381.81999999995</v>
      </c>
      <c r="L785" s="106">
        <f>สกลนคร!AJ106</f>
        <v>3570495.11</v>
      </c>
      <c r="M785" s="106">
        <f>สกลนคร!AK106</f>
        <v>3524467.03</v>
      </c>
      <c r="N785" s="102"/>
      <c r="O785" s="102"/>
      <c r="P785" s="102"/>
      <c r="Q785" s="94">
        <f t="shared" si="29"/>
        <v>46028.080000000075</v>
      </c>
      <c r="R785" s="95">
        <f t="shared" si="30"/>
        <v>790.8073333333333</v>
      </c>
    </row>
    <row r="786" spans="1:18" x14ac:dyDescent="0.35">
      <c r="A786" s="101">
        <v>18</v>
      </c>
      <c r="B786" s="102" t="s">
        <v>59</v>
      </c>
      <c r="C786" s="102" t="s">
        <v>489</v>
      </c>
      <c r="D786" s="102" t="s">
        <v>122</v>
      </c>
      <c r="E786" s="102" t="s">
        <v>490</v>
      </c>
      <c r="F786" s="102" t="s">
        <v>178</v>
      </c>
      <c r="G786" s="102" t="s">
        <v>1181</v>
      </c>
      <c r="H786" s="103">
        <v>2847</v>
      </c>
      <c r="I786" s="101">
        <v>2</v>
      </c>
      <c r="J786" s="106">
        <f>สกลนคร!F107</f>
        <v>416215.25</v>
      </c>
      <c r="K786" s="105">
        <f>สกลนคร!AI107</f>
        <v>440889.57</v>
      </c>
      <c r="L786" s="106">
        <f>สกลนคร!AJ107</f>
        <v>1509213.19</v>
      </c>
      <c r="M786" s="106">
        <f>สกลนคร!AK107</f>
        <v>1407042.5</v>
      </c>
      <c r="N786" s="102"/>
      <c r="O786" s="102"/>
      <c r="P786" s="102"/>
      <c r="Q786" s="94">
        <f t="shared" si="29"/>
        <v>102170.68999999994</v>
      </c>
      <c r="R786" s="95">
        <f t="shared" si="30"/>
        <v>530.10649455567261</v>
      </c>
    </row>
    <row r="787" spans="1:18" x14ac:dyDescent="0.35">
      <c r="A787" s="101">
        <v>19</v>
      </c>
      <c r="B787" s="102" t="s">
        <v>59</v>
      </c>
      <c r="C787" s="102" t="s">
        <v>489</v>
      </c>
      <c r="D787" s="102" t="s">
        <v>122</v>
      </c>
      <c r="E787" s="102" t="s">
        <v>490</v>
      </c>
      <c r="F787" s="102" t="s">
        <v>178</v>
      </c>
      <c r="G787" s="102" t="s">
        <v>1182</v>
      </c>
      <c r="H787" s="103">
        <v>3128</v>
      </c>
      <c r="I787" s="101">
        <v>3</v>
      </c>
      <c r="J787" s="106">
        <f>สกลนคร!F108</f>
        <v>229654.27</v>
      </c>
      <c r="K787" s="105">
        <f>สกลนคร!AI108</f>
        <v>317324.37</v>
      </c>
      <c r="L787" s="106">
        <f>สกลนคร!AJ108</f>
        <v>1102913.48</v>
      </c>
      <c r="M787" s="106">
        <f>สกลนคร!AK108</f>
        <v>1068338.44</v>
      </c>
      <c r="N787" s="102"/>
      <c r="O787" s="102"/>
      <c r="P787" s="102"/>
      <c r="Q787" s="94">
        <f t="shared" si="29"/>
        <v>34575.040000000037</v>
      </c>
      <c r="R787" s="95">
        <f t="shared" si="30"/>
        <v>352.59382352941174</v>
      </c>
    </row>
    <row r="788" spans="1:18" s="113" customFormat="1" x14ac:dyDescent="0.35">
      <c r="A788" s="107">
        <v>8</v>
      </c>
      <c r="B788" s="108" t="s">
        <v>59</v>
      </c>
      <c r="C788" s="108"/>
      <c r="D788" s="108"/>
      <c r="E788" s="108" t="s">
        <v>75</v>
      </c>
      <c r="F788" s="108"/>
      <c r="G788" s="108" t="s">
        <v>492</v>
      </c>
      <c r="H788" s="114">
        <f>SUM(H770:H787)</f>
        <v>77688</v>
      </c>
      <c r="I788" s="107"/>
      <c r="J788" s="110">
        <f>SUM(J769:J787)</f>
        <v>4265586.62</v>
      </c>
      <c r="K788" s="110">
        <f>SUM(K769:K787)</f>
        <v>5056606.0900000008</v>
      </c>
      <c r="L788" s="110">
        <f>SUM(L769:L787)</f>
        <v>28794090.140000001</v>
      </c>
      <c r="M788" s="110">
        <f>SUM(M769:M787)</f>
        <v>28648954.449999999</v>
      </c>
      <c r="N788" s="108">
        <v>18</v>
      </c>
      <c r="O788" s="108">
        <v>18</v>
      </c>
      <c r="P788" s="108">
        <f>N788-O788</f>
        <v>0</v>
      </c>
      <c r="Q788" s="111">
        <f t="shared" si="29"/>
        <v>145135.69000000134</v>
      </c>
      <c r="R788" s="112">
        <f>L788/H788</f>
        <v>370.63755200288335</v>
      </c>
    </row>
    <row r="789" spans="1:18" x14ac:dyDescent="0.35">
      <c r="A789" s="101">
        <v>1</v>
      </c>
      <c r="B789" s="102" t="s">
        <v>59</v>
      </c>
      <c r="C789" s="102" t="s">
        <v>493</v>
      </c>
      <c r="D789" s="102" t="s">
        <v>127</v>
      </c>
      <c r="E789" s="102" t="s">
        <v>494</v>
      </c>
      <c r="F789" s="102" t="s">
        <v>208</v>
      </c>
      <c r="G789" s="102" t="s">
        <v>495</v>
      </c>
      <c r="H789" s="103"/>
      <c r="I789" s="101"/>
      <c r="J789" s="104"/>
      <c r="K789" s="105"/>
      <c r="L789" s="106"/>
      <c r="M789" s="106"/>
      <c r="N789" s="102"/>
      <c r="O789" s="102"/>
      <c r="P789" s="102"/>
    </row>
    <row r="790" spans="1:18" x14ac:dyDescent="0.35">
      <c r="A790" s="101">
        <v>2</v>
      </c>
      <c r="B790" s="102" t="s">
        <v>59</v>
      </c>
      <c r="C790" s="102" t="s">
        <v>493</v>
      </c>
      <c r="D790" s="102" t="s">
        <v>127</v>
      </c>
      <c r="E790" s="102" t="s">
        <v>494</v>
      </c>
      <c r="F790" s="102" t="s">
        <v>178</v>
      </c>
      <c r="G790" s="102" t="s">
        <v>1183</v>
      </c>
      <c r="H790" s="103">
        <v>2701</v>
      </c>
      <c r="I790" s="101">
        <v>2</v>
      </c>
      <c r="J790" s="106">
        <f>สกลนคร!F109</f>
        <v>308424.56</v>
      </c>
      <c r="K790" s="105">
        <f>สกลนคร!AI109</f>
        <v>343012.56</v>
      </c>
      <c r="L790" s="106">
        <f>สกลนคร!AJ109</f>
        <v>1216080.3700000001</v>
      </c>
      <c r="M790" s="106">
        <f>สกลนคร!AK109</f>
        <v>1202036.2</v>
      </c>
      <c r="N790" s="102"/>
      <c r="O790" s="102"/>
      <c r="P790" s="102"/>
      <c r="Q790" s="94">
        <f t="shared" si="29"/>
        <v>14044.170000000158</v>
      </c>
      <c r="R790" s="95">
        <f t="shared" si="30"/>
        <v>450.23338393187714</v>
      </c>
    </row>
    <row r="791" spans="1:18" x14ac:dyDescent="0.35">
      <c r="A791" s="101">
        <v>3</v>
      </c>
      <c r="B791" s="102" t="s">
        <v>59</v>
      </c>
      <c r="C791" s="102" t="s">
        <v>493</v>
      </c>
      <c r="D791" s="102" t="s">
        <v>127</v>
      </c>
      <c r="E791" s="102" t="s">
        <v>494</v>
      </c>
      <c r="F791" s="102" t="s">
        <v>178</v>
      </c>
      <c r="G791" s="102" t="s">
        <v>1184</v>
      </c>
      <c r="H791" s="103">
        <v>3810</v>
      </c>
      <c r="I791" s="101">
        <v>3</v>
      </c>
      <c r="J791" s="106">
        <f>สกลนคร!F110</f>
        <v>397183.89</v>
      </c>
      <c r="K791" s="105">
        <f>สกลนคร!AI110</f>
        <v>442787.76</v>
      </c>
      <c r="L791" s="106">
        <f>สกลนคร!AJ110</f>
        <v>1521607.9500000002</v>
      </c>
      <c r="M791" s="106">
        <f>สกลนคร!AK110</f>
        <v>1487204.9100000001</v>
      </c>
      <c r="N791" s="102"/>
      <c r="O791" s="102"/>
      <c r="P791" s="102"/>
      <c r="Q791" s="94">
        <f t="shared" si="29"/>
        <v>34403.040000000037</v>
      </c>
      <c r="R791" s="95">
        <f t="shared" si="30"/>
        <v>399.37216535433078</v>
      </c>
    </row>
    <row r="792" spans="1:18" x14ac:dyDescent="0.35">
      <c r="A792" s="101">
        <v>4</v>
      </c>
      <c r="B792" s="102" t="s">
        <v>59</v>
      </c>
      <c r="C792" s="102" t="s">
        <v>493</v>
      </c>
      <c r="D792" s="102" t="s">
        <v>127</v>
      </c>
      <c r="E792" s="102" t="s">
        <v>494</v>
      </c>
      <c r="F792" s="102" t="s">
        <v>178</v>
      </c>
      <c r="G792" s="102" t="s">
        <v>1185</v>
      </c>
      <c r="H792" s="103">
        <v>4374</v>
      </c>
      <c r="I792" s="101">
        <v>3</v>
      </c>
      <c r="J792" s="106">
        <f>สกลนคร!F111</f>
        <v>359339.08</v>
      </c>
      <c r="K792" s="105">
        <f>สกลนคร!AI111</f>
        <v>403902.74</v>
      </c>
      <c r="L792" s="106">
        <f>สกลนคร!AJ111</f>
        <v>1786862.75</v>
      </c>
      <c r="M792" s="106">
        <f>สกลนคร!AK111</f>
        <v>1694450.11</v>
      </c>
      <c r="N792" s="102"/>
      <c r="O792" s="102"/>
      <c r="P792" s="102"/>
      <c r="Q792" s="94">
        <f t="shared" si="29"/>
        <v>92412.639999999898</v>
      </c>
      <c r="R792" s="95">
        <f t="shared" si="30"/>
        <v>408.51914723365343</v>
      </c>
    </row>
    <row r="793" spans="1:18" x14ac:dyDescent="0.35">
      <c r="A793" s="101">
        <v>5</v>
      </c>
      <c r="B793" s="102" t="s">
        <v>59</v>
      </c>
      <c r="C793" s="102" t="s">
        <v>493</v>
      </c>
      <c r="D793" s="102" t="s">
        <v>127</v>
      </c>
      <c r="E793" s="102" t="s">
        <v>494</v>
      </c>
      <c r="F793" s="102" t="s">
        <v>178</v>
      </c>
      <c r="G793" s="102" t="s">
        <v>1186</v>
      </c>
      <c r="H793" s="103">
        <v>2034</v>
      </c>
      <c r="I793" s="101">
        <v>2</v>
      </c>
      <c r="J793" s="106">
        <f>สกลนคร!F112</f>
        <v>99594.85</v>
      </c>
      <c r="K793" s="105">
        <f>สกลนคร!AI112</f>
        <v>131929.54</v>
      </c>
      <c r="L793" s="106">
        <f>สกลนคร!AJ112</f>
        <v>1303224.1099999999</v>
      </c>
      <c r="M793" s="106">
        <f>สกลนคร!AK112</f>
        <v>1279644.69</v>
      </c>
      <c r="N793" s="102"/>
      <c r="O793" s="102"/>
      <c r="P793" s="102"/>
      <c r="Q793" s="94">
        <f t="shared" si="29"/>
        <v>23579.419999999925</v>
      </c>
      <c r="R793" s="95">
        <f t="shared" si="30"/>
        <v>640.71981809242868</v>
      </c>
    </row>
    <row r="794" spans="1:18" x14ac:dyDescent="0.35">
      <c r="A794" s="101">
        <v>6</v>
      </c>
      <c r="B794" s="102" t="s">
        <v>59</v>
      </c>
      <c r="C794" s="102" t="s">
        <v>493</v>
      </c>
      <c r="D794" s="102" t="s">
        <v>127</v>
      </c>
      <c r="E794" s="102" t="s">
        <v>494</v>
      </c>
      <c r="F794" s="102" t="s">
        <v>178</v>
      </c>
      <c r="G794" s="102" t="s">
        <v>1187</v>
      </c>
      <c r="H794" s="103">
        <v>4151</v>
      </c>
      <c r="I794" s="101">
        <v>3</v>
      </c>
      <c r="J794" s="106">
        <f>สกลนคร!F113</f>
        <v>164052.78</v>
      </c>
      <c r="K794" s="105">
        <f>สกลนคร!AI113</f>
        <v>188508.4</v>
      </c>
      <c r="L794" s="106">
        <f>สกลนคร!AJ113</f>
        <v>1757066.1400000001</v>
      </c>
      <c r="M794" s="106">
        <f>สกลนคร!AK113</f>
        <v>1808513.95</v>
      </c>
      <c r="N794" s="102"/>
      <c r="O794" s="102"/>
      <c r="P794" s="102"/>
      <c r="Q794" s="94">
        <f t="shared" si="29"/>
        <v>-51447.809999999823</v>
      </c>
      <c r="R794" s="95">
        <f t="shared" si="30"/>
        <v>423.28743435316795</v>
      </c>
    </row>
    <row r="795" spans="1:18" x14ac:dyDescent="0.35">
      <c r="A795" s="101">
        <v>7</v>
      </c>
      <c r="B795" s="102" t="s">
        <v>59</v>
      </c>
      <c r="C795" s="102" t="s">
        <v>493</v>
      </c>
      <c r="D795" s="102" t="s">
        <v>127</v>
      </c>
      <c r="E795" s="102" t="s">
        <v>494</v>
      </c>
      <c r="F795" s="102" t="s">
        <v>178</v>
      </c>
      <c r="G795" s="102" t="s">
        <v>1188</v>
      </c>
      <c r="H795" s="103">
        <v>2924</v>
      </c>
      <c r="I795" s="101">
        <v>2</v>
      </c>
      <c r="J795" s="106">
        <f>สกลนคร!F114</f>
        <v>244093.05</v>
      </c>
      <c r="K795" s="105">
        <f>สกลนคร!AI114</f>
        <v>283198.36</v>
      </c>
      <c r="L795" s="106">
        <f>สกลนคร!AJ114</f>
        <v>954910.82</v>
      </c>
      <c r="M795" s="106">
        <f>สกลนคร!AK114</f>
        <v>1018664.47</v>
      </c>
      <c r="N795" s="102"/>
      <c r="O795" s="102"/>
      <c r="P795" s="102"/>
      <c r="Q795" s="94">
        <f t="shared" si="29"/>
        <v>-63753.650000000023</v>
      </c>
      <c r="R795" s="95">
        <f t="shared" si="30"/>
        <v>326.57688782489737</v>
      </c>
    </row>
    <row r="796" spans="1:18" s="113" customFormat="1" x14ac:dyDescent="0.35">
      <c r="A796" s="107">
        <v>9</v>
      </c>
      <c r="B796" s="108" t="s">
        <v>59</v>
      </c>
      <c r="C796" s="108"/>
      <c r="D796" s="108"/>
      <c r="E796" s="108" t="s">
        <v>75</v>
      </c>
      <c r="F796" s="108"/>
      <c r="G796" s="108" t="s">
        <v>496</v>
      </c>
      <c r="H796" s="114">
        <f>SUM(H790:H795)</f>
        <v>19994</v>
      </c>
      <c r="I796" s="107"/>
      <c r="J796" s="110">
        <f>SUM(J789:J795)</f>
        <v>1572688.2100000002</v>
      </c>
      <c r="K796" s="110">
        <f>SUM(K789:K795)</f>
        <v>1793339.3599999999</v>
      </c>
      <c r="L796" s="110">
        <f>SUM(L789:L795)</f>
        <v>8539752.1400000006</v>
      </c>
      <c r="M796" s="110">
        <f>SUM(M789:M795)</f>
        <v>8490514.3300000001</v>
      </c>
      <c r="N796" s="108">
        <v>6</v>
      </c>
      <c r="O796" s="108">
        <v>6</v>
      </c>
      <c r="P796" s="108">
        <f>N796-O796</f>
        <v>0</v>
      </c>
      <c r="Q796" s="111">
        <f t="shared" si="29"/>
        <v>49237.810000000522</v>
      </c>
      <c r="R796" s="112">
        <f>L796/H796</f>
        <v>427.11574172251676</v>
      </c>
    </row>
    <row r="797" spans="1:18" x14ac:dyDescent="0.35">
      <c r="A797" s="101">
        <v>1</v>
      </c>
      <c r="B797" s="102" t="s">
        <v>59</v>
      </c>
      <c r="C797" s="102" t="s">
        <v>497</v>
      </c>
      <c r="D797" s="102" t="s">
        <v>132</v>
      </c>
      <c r="E797" s="102" t="s">
        <v>498</v>
      </c>
      <c r="F797" s="102" t="s">
        <v>208</v>
      </c>
      <c r="G797" s="102" t="s">
        <v>499</v>
      </c>
      <c r="H797" s="103"/>
      <c r="I797" s="101"/>
      <c r="J797" s="104"/>
      <c r="K797" s="105"/>
      <c r="L797" s="106"/>
      <c r="M797" s="106"/>
      <c r="N797" s="102"/>
      <c r="O797" s="102"/>
      <c r="P797" s="102"/>
    </row>
    <row r="798" spans="1:18" x14ac:dyDescent="0.35">
      <c r="A798" s="101">
        <v>2</v>
      </c>
      <c r="B798" s="102" t="s">
        <v>59</v>
      </c>
      <c r="C798" s="102" t="s">
        <v>497</v>
      </c>
      <c r="D798" s="102" t="s">
        <v>132</v>
      </c>
      <c r="E798" s="102" t="s">
        <v>498</v>
      </c>
      <c r="F798" s="102" t="s">
        <v>178</v>
      </c>
      <c r="G798" s="102" t="s">
        <v>1189</v>
      </c>
      <c r="H798" s="103">
        <v>4406</v>
      </c>
      <c r="I798" s="101">
        <v>3</v>
      </c>
      <c r="J798" s="106">
        <f>สกลนคร!F115</f>
        <v>265361.19</v>
      </c>
      <c r="K798" s="105">
        <f>สกลนคร!AI115</f>
        <v>301301.99000000005</v>
      </c>
      <c r="L798" s="106">
        <f>สกลนคร!AJ115</f>
        <v>1838995.15</v>
      </c>
      <c r="M798" s="106">
        <f>สกลนคร!AK115</f>
        <v>1791742.18</v>
      </c>
      <c r="N798" s="102"/>
      <c r="O798" s="102"/>
      <c r="P798" s="102"/>
      <c r="Q798" s="94">
        <f t="shared" si="29"/>
        <v>47252.969999999972</v>
      </c>
      <c r="R798" s="95">
        <f t="shared" si="30"/>
        <v>417.38428279618699</v>
      </c>
    </row>
    <row r="799" spans="1:18" x14ac:dyDescent="0.35">
      <c r="A799" s="101">
        <v>3</v>
      </c>
      <c r="B799" s="102" t="s">
        <v>59</v>
      </c>
      <c r="C799" s="102" t="s">
        <v>497</v>
      </c>
      <c r="D799" s="102" t="s">
        <v>132</v>
      </c>
      <c r="E799" s="102" t="s">
        <v>498</v>
      </c>
      <c r="F799" s="102" t="s">
        <v>178</v>
      </c>
      <c r="G799" s="102" t="s">
        <v>1190</v>
      </c>
      <c r="H799" s="103">
        <v>5269</v>
      </c>
      <c r="I799" s="101">
        <v>4</v>
      </c>
      <c r="J799" s="106">
        <f>สกลนคร!F116</f>
        <v>571969.11</v>
      </c>
      <c r="K799" s="105">
        <f>สกลนคร!AI116</f>
        <v>603410.1</v>
      </c>
      <c r="L799" s="106">
        <f>สกลนคร!AJ116</f>
        <v>1730048.79</v>
      </c>
      <c r="M799" s="106">
        <f>สกลนคร!AK116</f>
        <v>1689356.06</v>
      </c>
      <c r="N799" s="102"/>
      <c r="O799" s="102"/>
      <c r="P799" s="102"/>
      <c r="Q799" s="94">
        <f t="shared" si="29"/>
        <v>40692.729999999981</v>
      </c>
      <c r="R799" s="95">
        <f t="shared" si="30"/>
        <v>328.34480736382613</v>
      </c>
    </row>
    <row r="800" spans="1:18" x14ac:dyDescent="0.35">
      <c r="A800" s="101">
        <v>4</v>
      </c>
      <c r="B800" s="102" t="s">
        <v>59</v>
      </c>
      <c r="C800" s="102" t="s">
        <v>497</v>
      </c>
      <c r="D800" s="102" t="s">
        <v>132</v>
      </c>
      <c r="E800" s="102" t="s">
        <v>498</v>
      </c>
      <c r="F800" s="102" t="s">
        <v>178</v>
      </c>
      <c r="G800" s="102" t="s">
        <v>1191</v>
      </c>
      <c r="H800" s="103">
        <v>5210</v>
      </c>
      <c r="I800" s="101">
        <v>4</v>
      </c>
      <c r="J800" s="106">
        <f>สกลนคร!F117</f>
        <v>776149.78</v>
      </c>
      <c r="K800" s="105">
        <f>สกลนคร!AI117</f>
        <v>799362.79</v>
      </c>
      <c r="L800" s="106">
        <f>สกลนคร!AJ117</f>
        <v>1817560.5299999998</v>
      </c>
      <c r="M800" s="106">
        <f>สกลนคร!AK117</f>
        <v>1868693.03</v>
      </c>
      <c r="N800" s="102"/>
      <c r="O800" s="102"/>
      <c r="P800" s="102"/>
      <c r="Q800" s="94">
        <f t="shared" si="29"/>
        <v>-51132.500000000233</v>
      </c>
      <c r="R800" s="95">
        <f t="shared" si="30"/>
        <v>348.85998656429939</v>
      </c>
    </row>
    <row r="801" spans="1:18" x14ac:dyDescent="0.35">
      <c r="A801" s="101">
        <v>5</v>
      </c>
      <c r="B801" s="102" t="s">
        <v>59</v>
      </c>
      <c r="C801" s="102" t="s">
        <v>497</v>
      </c>
      <c r="D801" s="102" t="s">
        <v>132</v>
      </c>
      <c r="E801" s="102" t="s">
        <v>498</v>
      </c>
      <c r="F801" s="102" t="s">
        <v>178</v>
      </c>
      <c r="G801" s="102" t="s">
        <v>1192</v>
      </c>
      <c r="H801" s="103">
        <v>3196</v>
      </c>
      <c r="I801" s="101">
        <v>3</v>
      </c>
      <c r="J801" s="106">
        <f>สกลนคร!F118</f>
        <v>533598.22</v>
      </c>
      <c r="K801" s="105">
        <f>สกลนคร!AI118</f>
        <v>604222.35</v>
      </c>
      <c r="L801" s="106">
        <f>สกลนคร!AJ118</f>
        <v>1412412.88</v>
      </c>
      <c r="M801" s="106">
        <f>สกลนคร!AK118</f>
        <v>1418562.25</v>
      </c>
      <c r="N801" s="102"/>
      <c r="O801" s="102"/>
      <c r="P801" s="102"/>
      <c r="Q801" s="94">
        <f t="shared" si="29"/>
        <v>-6149.3700000001118</v>
      </c>
      <c r="R801" s="95">
        <f t="shared" si="30"/>
        <v>441.93143929912389</v>
      </c>
    </row>
    <row r="802" spans="1:18" x14ac:dyDescent="0.35">
      <c r="A802" s="101">
        <v>6</v>
      </c>
      <c r="B802" s="102" t="s">
        <v>59</v>
      </c>
      <c r="C802" s="102" t="s">
        <v>497</v>
      </c>
      <c r="D802" s="102" t="s">
        <v>132</v>
      </c>
      <c r="E802" s="102" t="s">
        <v>498</v>
      </c>
      <c r="F802" s="102" t="s">
        <v>178</v>
      </c>
      <c r="G802" s="102" t="s">
        <v>1193</v>
      </c>
      <c r="H802" s="103">
        <v>5548</v>
      </c>
      <c r="I802" s="101">
        <v>4</v>
      </c>
      <c r="J802" s="106">
        <f>สกลนคร!F119</f>
        <v>1164137.43</v>
      </c>
      <c r="K802" s="105">
        <f>สกลนคร!AI119</f>
        <v>1172805.0899999999</v>
      </c>
      <c r="L802" s="106">
        <f>สกลนคร!AJ119</f>
        <v>1989545.51</v>
      </c>
      <c r="M802" s="106">
        <f>สกลนคร!AK119</f>
        <v>1817196.88</v>
      </c>
      <c r="N802" s="102"/>
      <c r="O802" s="102"/>
      <c r="P802" s="102"/>
      <c r="Q802" s="94">
        <f t="shared" si="29"/>
        <v>172348.63000000012</v>
      </c>
      <c r="R802" s="95">
        <f t="shared" si="30"/>
        <v>358.60589581831289</v>
      </c>
    </row>
    <row r="803" spans="1:18" x14ac:dyDescent="0.35">
      <c r="A803" s="101">
        <v>7</v>
      </c>
      <c r="B803" s="102" t="s">
        <v>59</v>
      </c>
      <c r="C803" s="102" t="s">
        <v>497</v>
      </c>
      <c r="D803" s="102" t="s">
        <v>132</v>
      </c>
      <c r="E803" s="102" t="s">
        <v>498</v>
      </c>
      <c r="F803" s="102" t="s">
        <v>178</v>
      </c>
      <c r="G803" s="102" t="s">
        <v>1194</v>
      </c>
      <c r="H803" s="103">
        <v>4195</v>
      </c>
      <c r="I803" s="101">
        <v>3</v>
      </c>
      <c r="J803" s="106">
        <f>สกลนคร!F120</f>
        <v>980685.63</v>
      </c>
      <c r="K803" s="105">
        <f>สกลนคร!AI120</f>
        <v>1001931.71</v>
      </c>
      <c r="L803" s="106">
        <f>สกลนคร!AJ120</f>
        <v>1759483.9500000002</v>
      </c>
      <c r="M803" s="106">
        <f>สกลนคร!AK120</f>
        <v>1730529.04</v>
      </c>
      <c r="N803" s="102"/>
      <c r="O803" s="102"/>
      <c r="P803" s="102"/>
      <c r="Q803" s="94">
        <f t="shared" si="29"/>
        <v>28954.910000000149</v>
      </c>
      <c r="R803" s="95">
        <f t="shared" si="30"/>
        <v>419.42406436233614</v>
      </c>
    </row>
    <row r="804" spans="1:18" x14ac:dyDescent="0.35">
      <c r="A804" s="101">
        <v>8</v>
      </c>
      <c r="B804" s="102" t="s">
        <v>59</v>
      </c>
      <c r="C804" s="102" t="s">
        <v>497</v>
      </c>
      <c r="D804" s="102" t="s">
        <v>132</v>
      </c>
      <c r="E804" s="102" t="s">
        <v>498</v>
      </c>
      <c r="F804" s="102" t="s">
        <v>178</v>
      </c>
      <c r="G804" s="102" t="s">
        <v>1195</v>
      </c>
      <c r="H804" s="103">
        <v>6960</v>
      </c>
      <c r="I804" s="101">
        <v>5</v>
      </c>
      <c r="J804" s="106">
        <f>สกลนคร!F121</f>
        <v>914883.36</v>
      </c>
      <c r="K804" s="105">
        <f>สกลนคร!AI121</f>
        <v>950212.24</v>
      </c>
      <c r="L804" s="106">
        <f>สกลนคร!AJ121</f>
        <v>2341011.9300000002</v>
      </c>
      <c r="M804" s="106">
        <f>สกลนคร!AK121</f>
        <v>2015443.5799999998</v>
      </c>
      <c r="N804" s="102"/>
      <c r="O804" s="102"/>
      <c r="P804" s="102"/>
      <c r="Q804" s="94">
        <f t="shared" si="29"/>
        <v>325568.35000000033</v>
      </c>
      <c r="R804" s="95">
        <f t="shared" si="30"/>
        <v>336.35228879310347</v>
      </c>
    </row>
    <row r="805" spans="1:18" x14ac:dyDescent="0.35">
      <c r="A805" s="101">
        <v>9</v>
      </c>
      <c r="B805" s="102" t="s">
        <v>59</v>
      </c>
      <c r="C805" s="102" t="s">
        <v>497</v>
      </c>
      <c r="D805" s="102" t="s">
        <v>132</v>
      </c>
      <c r="E805" s="102" t="s">
        <v>498</v>
      </c>
      <c r="F805" s="102" t="s">
        <v>178</v>
      </c>
      <c r="G805" s="102" t="s">
        <v>1196</v>
      </c>
      <c r="H805" s="103">
        <v>4243</v>
      </c>
      <c r="I805" s="101">
        <v>3</v>
      </c>
      <c r="J805" s="106">
        <f>สกลนคร!F122</f>
        <v>759211.79</v>
      </c>
      <c r="K805" s="105">
        <f>สกลนคร!AI122</f>
        <v>792276.72000000009</v>
      </c>
      <c r="L805" s="106">
        <f>สกลนคร!AJ122</f>
        <v>1654824.58</v>
      </c>
      <c r="M805" s="106">
        <f>สกลนคร!AK122</f>
        <v>1487927.0799999998</v>
      </c>
      <c r="N805" s="102"/>
      <c r="O805" s="102"/>
      <c r="P805" s="102"/>
      <c r="Q805" s="94">
        <f t="shared" si="29"/>
        <v>166897.50000000023</v>
      </c>
      <c r="R805" s="95">
        <f t="shared" si="30"/>
        <v>390.01286353994817</v>
      </c>
    </row>
    <row r="806" spans="1:18" x14ac:dyDescent="0.35">
      <c r="A806" s="101">
        <v>10</v>
      </c>
      <c r="B806" s="102" t="s">
        <v>59</v>
      </c>
      <c r="C806" s="102" t="s">
        <v>497</v>
      </c>
      <c r="D806" s="102" t="s">
        <v>132</v>
      </c>
      <c r="E806" s="102" t="s">
        <v>498</v>
      </c>
      <c r="F806" s="102" t="s">
        <v>178</v>
      </c>
      <c r="G806" s="102" t="s">
        <v>1197</v>
      </c>
      <c r="H806" s="103">
        <v>2996</v>
      </c>
      <c r="I806" s="101">
        <v>2</v>
      </c>
      <c r="J806" s="106">
        <f>สกลนคร!F123</f>
        <v>629715.93000000005</v>
      </c>
      <c r="K806" s="105">
        <f>สกลนคร!AI123</f>
        <v>657348.15</v>
      </c>
      <c r="L806" s="106">
        <f>สกลนคร!AJ123</f>
        <v>1318134.78</v>
      </c>
      <c r="M806" s="106">
        <f>สกลนคร!AK123</f>
        <v>1211081.24</v>
      </c>
      <c r="N806" s="102"/>
      <c r="O806" s="102"/>
      <c r="P806" s="102"/>
      <c r="Q806" s="94">
        <f t="shared" si="29"/>
        <v>107053.54000000004</v>
      </c>
      <c r="R806" s="95">
        <f t="shared" si="30"/>
        <v>439.96487983978636</v>
      </c>
    </row>
    <row r="807" spans="1:18" x14ac:dyDescent="0.35">
      <c r="A807" s="101">
        <v>11</v>
      </c>
      <c r="B807" s="102" t="s">
        <v>59</v>
      </c>
      <c r="C807" s="102" t="s">
        <v>497</v>
      </c>
      <c r="D807" s="102" t="s">
        <v>132</v>
      </c>
      <c r="E807" s="102" t="s">
        <v>498</v>
      </c>
      <c r="F807" s="102" t="s">
        <v>178</v>
      </c>
      <c r="G807" s="102" t="s">
        <v>1198</v>
      </c>
      <c r="H807" s="103">
        <v>3425</v>
      </c>
      <c r="I807" s="101">
        <v>3</v>
      </c>
      <c r="J807" s="106">
        <f>สกลนคร!F124</f>
        <v>572166.26</v>
      </c>
      <c r="K807" s="105">
        <f>สกลนคร!AI124</f>
        <v>608817.54</v>
      </c>
      <c r="L807" s="106">
        <f>สกลนคร!AJ124</f>
        <v>1348467.63</v>
      </c>
      <c r="M807" s="106">
        <f>สกลนคร!AK124</f>
        <v>1359684.97</v>
      </c>
      <c r="N807" s="102"/>
      <c r="O807" s="102"/>
      <c r="P807" s="102"/>
      <c r="Q807" s="94">
        <f t="shared" si="29"/>
        <v>-11217.340000000084</v>
      </c>
      <c r="R807" s="95">
        <f t="shared" si="30"/>
        <v>393.71317664233572</v>
      </c>
    </row>
    <row r="808" spans="1:18" s="113" customFormat="1" x14ac:dyDescent="0.35">
      <c r="A808" s="107">
        <v>10</v>
      </c>
      <c r="B808" s="108" t="s">
        <v>59</v>
      </c>
      <c r="C808" s="108"/>
      <c r="D808" s="108"/>
      <c r="E808" s="108" t="s">
        <v>75</v>
      </c>
      <c r="F808" s="108"/>
      <c r="G808" s="108" t="s">
        <v>500</v>
      </c>
      <c r="H808" s="114">
        <f>SUM(H797:H807)</f>
        <v>45448</v>
      </c>
      <c r="I808" s="107"/>
      <c r="J808" s="110">
        <f>SUM(J797:J807)</f>
        <v>7167878.6999999993</v>
      </c>
      <c r="K808" s="110">
        <f>SUM(K797:K807)</f>
        <v>7491688.6799999997</v>
      </c>
      <c r="L808" s="110">
        <f>SUM(L797:L807)</f>
        <v>17210485.729999997</v>
      </c>
      <c r="M808" s="110">
        <f>SUM(M797:M807)</f>
        <v>16390216.310000002</v>
      </c>
      <c r="N808" s="108">
        <v>10</v>
      </c>
      <c r="O808" s="108">
        <v>10</v>
      </c>
      <c r="P808" s="108">
        <f>N808-O808</f>
        <v>0</v>
      </c>
      <c r="Q808" s="111">
        <f t="shared" si="29"/>
        <v>820269.41999999434</v>
      </c>
      <c r="R808" s="112">
        <f>L808/H808</f>
        <v>378.68521673120921</v>
      </c>
    </row>
    <row r="809" spans="1:18" x14ac:dyDescent="0.35">
      <c r="A809" s="101">
        <v>1</v>
      </c>
      <c r="B809" s="102" t="s">
        <v>59</v>
      </c>
      <c r="C809" s="102" t="s">
        <v>501</v>
      </c>
      <c r="D809" s="102" t="s">
        <v>136</v>
      </c>
      <c r="E809" s="102" t="s">
        <v>502</v>
      </c>
      <c r="F809" s="102" t="s">
        <v>208</v>
      </c>
      <c r="G809" s="102" t="s">
        <v>503</v>
      </c>
      <c r="H809" s="103"/>
      <c r="I809" s="101"/>
      <c r="J809" s="104"/>
      <c r="K809" s="105"/>
      <c r="L809" s="106"/>
      <c r="M809" s="106"/>
      <c r="N809" s="102"/>
      <c r="O809" s="102"/>
      <c r="P809" s="102"/>
    </row>
    <row r="810" spans="1:18" x14ac:dyDescent="0.35">
      <c r="A810" s="101">
        <v>2</v>
      </c>
      <c r="B810" s="102" t="s">
        <v>59</v>
      </c>
      <c r="C810" s="102" t="s">
        <v>501</v>
      </c>
      <c r="D810" s="102" t="s">
        <v>136</v>
      </c>
      <c r="E810" s="102" t="s">
        <v>502</v>
      </c>
      <c r="F810" s="102" t="s">
        <v>178</v>
      </c>
      <c r="G810" s="102" t="s">
        <v>1199</v>
      </c>
      <c r="H810" s="103">
        <v>2268</v>
      </c>
      <c r="I810" s="101">
        <v>2</v>
      </c>
      <c r="J810" s="106">
        <f>สกลนคร!F125</f>
        <v>248516.15</v>
      </c>
      <c r="K810" s="105">
        <f>สกลนคร!AI125</f>
        <v>355974.01</v>
      </c>
      <c r="L810" s="106">
        <f>สกลนคร!AJ125</f>
        <v>1299999.9500000002</v>
      </c>
      <c r="M810" s="106">
        <f>สกลนคร!AK125</f>
        <v>1154284.69</v>
      </c>
      <c r="N810" s="102"/>
      <c r="O810" s="102"/>
      <c r="P810" s="102"/>
      <c r="Q810" s="94">
        <f t="shared" si="29"/>
        <v>145715.26000000024</v>
      </c>
      <c r="R810" s="95">
        <f t="shared" si="30"/>
        <v>573.19221781305123</v>
      </c>
    </row>
    <row r="811" spans="1:18" x14ac:dyDescent="0.35">
      <c r="A811" s="101">
        <v>3</v>
      </c>
      <c r="B811" s="102" t="s">
        <v>59</v>
      </c>
      <c r="C811" s="102" t="s">
        <v>501</v>
      </c>
      <c r="D811" s="102" t="s">
        <v>136</v>
      </c>
      <c r="E811" s="102" t="s">
        <v>502</v>
      </c>
      <c r="F811" s="102" t="s">
        <v>178</v>
      </c>
      <c r="G811" s="102" t="s">
        <v>1200</v>
      </c>
      <c r="H811" s="103">
        <v>6925</v>
      </c>
      <c r="I811" s="101">
        <v>5</v>
      </c>
      <c r="J811" s="106">
        <f>สกลนคร!F126</f>
        <v>277894.31</v>
      </c>
      <c r="K811" s="105">
        <f>สกลนคร!AI126</f>
        <v>406202.99</v>
      </c>
      <c r="L811" s="106">
        <f>สกลนคร!AJ126</f>
        <v>3000217.15</v>
      </c>
      <c r="M811" s="106">
        <f>สกลนคร!AK126</f>
        <v>2384673.56</v>
      </c>
      <c r="N811" s="102"/>
      <c r="O811" s="102"/>
      <c r="P811" s="102"/>
      <c r="Q811" s="94">
        <f t="shared" si="29"/>
        <v>615543.58999999985</v>
      </c>
      <c r="R811" s="95">
        <f t="shared" si="30"/>
        <v>433.24435379061373</v>
      </c>
    </row>
    <row r="812" spans="1:18" x14ac:dyDescent="0.35">
      <c r="A812" s="101">
        <v>4</v>
      </c>
      <c r="B812" s="102" t="s">
        <v>59</v>
      </c>
      <c r="C812" s="102" t="s">
        <v>501</v>
      </c>
      <c r="D812" s="102" t="s">
        <v>136</v>
      </c>
      <c r="E812" s="102" t="s">
        <v>502</v>
      </c>
      <c r="F812" s="102" t="s">
        <v>178</v>
      </c>
      <c r="G812" s="102" t="s">
        <v>1201</v>
      </c>
      <c r="H812" s="103">
        <v>2220</v>
      </c>
      <c r="I812" s="101">
        <v>2</v>
      </c>
      <c r="J812" s="106">
        <f>สกลนคร!F127</f>
        <v>245669.97</v>
      </c>
      <c r="K812" s="105">
        <f>สกลนคร!AI127</f>
        <v>248964.87</v>
      </c>
      <c r="L812" s="106">
        <f>สกลนคร!AJ127</f>
        <v>1272636.3599999999</v>
      </c>
      <c r="M812" s="106">
        <f>สกลนคร!AK127</f>
        <v>1042520.59</v>
      </c>
      <c r="N812" s="102"/>
      <c r="O812" s="102"/>
      <c r="P812" s="102"/>
      <c r="Q812" s="94">
        <f t="shared" si="29"/>
        <v>230115.7699999999</v>
      </c>
      <c r="R812" s="95">
        <f t="shared" si="30"/>
        <v>573.25962162162159</v>
      </c>
    </row>
    <row r="813" spans="1:18" x14ac:dyDescent="0.35">
      <c r="A813" s="101">
        <v>5</v>
      </c>
      <c r="B813" s="102" t="s">
        <v>59</v>
      </c>
      <c r="C813" s="102" t="s">
        <v>501</v>
      </c>
      <c r="D813" s="102" t="s">
        <v>136</v>
      </c>
      <c r="E813" s="102" t="s">
        <v>502</v>
      </c>
      <c r="F813" s="102" t="s">
        <v>178</v>
      </c>
      <c r="G813" s="102" t="s">
        <v>1202</v>
      </c>
      <c r="H813" s="103">
        <v>4522</v>
      </c>
      <c r="I813" s="101">
        <v>4</v>
      </c>
      <c r="J813" s="106">
        <f>สกลนคร!F128</f>
        <v>412380.62</v>
      </c>
      <c r="K813" s="105">
        <f>สกลนคร!AI128</f>
        <v>623386.09000000008</v>
      </c>
      <c r="L813" s="106">
        <f>สกลนคร!AJ128</f>
        <v>2245181.4900000002</v>
      </c>
      <c r="M813" s="106">
        <f>สกลนคร!AK128</f>
        <v>1831466.6800000002</v>
      </c>
      <c r="N813" s="102"/>
      <c r="O813" s="102"/>
      <c r="P813" s="102"/>
      <c r="Q813" s="94">
        <f t="shared" si="29"/>
        <v>413714.81000000006</v>
      </c>
      <c r="R813" s="95">
        <f t="shared" si="30"/>
        <v>496.50187748783731</v>
      </c>
    </row>
    <row r="814" spans="1:18" x14ac:dyDescent="0.35">
      <c r="A814" s="101">
        <v>6</v>
      </c>
      <c r="B814" s="102" t="s">
        <v>59</v>
      </c>
      <c r="C814" s="102" t="s">
        <v>501</v>
      </c>
      <c r="D814" s="102" t="s">
        <v>136</v>
      </c>
      <c r="E814" s="102" t="s">
        <v>502</v>
      </c>
      <c r="F814" s="102" t="s">
        <v>178</v>
      </c>
      <c r="G814" s="102" t="s">
        <v>1203</v>
      </c>
      <c r="H814" s="103">
        <v>6374</v>
      </c>
      <c r="I814" s="101">
        <v>5</v>
      </c>
      <c r="J814" s="106">
        <f>สกลนคร!F129</f>
        <v>575381.28</v>
      </c>
      <c r="K814" s="105">
        <f>สกลนคร!AI129</f>
        <v>648255.04</v>
      </c>
      <c r="L814" s="106">
        <f>สกลนคร!AJ129</f>
        <v>1957572.1099999999</v>
      </c>
      <c r="M814" s="106">
        <f>สกลนคร!AK129</f>
        <v>1862696.07</v>
      </c>
      <c r="N814" s="102"/>
      <c r="O814" s="102"/>
      <c r="P814" s="102"/>
      <c r="Q814" s="94">
        <f t="shared" si="29"/>
        <v>94876.039999999804</v>
      </c>
      <c r="R814" s="95">
        <f t="shared" si="30"/>
        <v>307.11831032318793</v>
      </c>
    </row>
    <row r="815" spans="1:18" x14ac:dyDescent="0.35">
      <c r="A815" s="101">
        <v>7</v>
      </c>
      <c r="B815" s="102" t="s">
        <v>59</v>
      </c>
      <c r="C815" s="102" t="s">
        <v>501</v>
      </c>
      <c r="D815" s="102" t="s">
        <v>136</v>
      </c>
      <c r="E815" s="102" t="s">
        <v>502</v>
      </c>
      <c r="F815" s="102" t="s">
        <v>178</v>
      </c>
      <c r="G815" s="102" t="s">
        <v>1204</v>
      </c>
      <c r="H815" s="103">
        <v>1670</v>
      </c>
      <c r="I815" s="101">
        <v>2</v>
      </c>
      <c r="J815" s="106">
        <f>สกลนคร!F130</f>
        <v>77761.399999999994</v>
      </c>
      <c r="K815" s="105">
        <f>สกลนคร!AI130</f>
        <v>151029.93</v>
      </c>
      <c r="L815" s="106">
        <f>สกลนคร!AJ130</f>
        <v>925279.96</v>
      </c>
      <c r="M815" s="106">
        <f>สกลนคร!AK130</f>
        <v>839117.76</v>
      </c>
      <c r="N815" s="102"/>
      <c r="O815" s="102"/>
      <c r="P815" s="102"/>
      <c r="Q815" s="94">
        <f t="shared" si="29"/>
        <v>86162.199999999953</v>
      </c>
      <c r="R815" s="95">
        <f t="shared" si="30"/>
        <v>554.05985628742508</v>
      </c>
    </row>
    <row r="816" spans="1:18" x14ac:dyDescent="0.35">
      <c r="A816" s="101">
        <v>8</v>
      </c>
      <c r="B816" s="102" t="s">
        <v>59</v>
      </c>
      <c r="C816" s="102" t="s">
        <v>501</v>
      </c>
      <c r="D816" s="102" t="s">
        <v>136</v>
      </c>
      <c r="E816" s="102" t="s">
        <v>502</v>
      </c>
      <c r="F816" s="102" t="s">
        <v>178</v>
      </c>
      <c r="G816" s="102" t="s">
        <v>1205</v>
      </c>
      <c r="H816" s="103">
        <v>1892</v>
      </c>
      <c r="I816" s="101">
        <v>2</v>
      </c>
      <c r="J816" s="106">
        <f>สกลนคร!F131</f>
        <v>190954.97</v>
      </c>
      <c r="K816" s="105">
        <f>สกลนคร!AI131</f>
        <v>251166.14</v>
      </c>
      <c r="L816" s="106">
        <f>สกลนคร!AJ131</f>
        <v>1104998.06</v>
      </c>
      <c r="M816" s="106">
        <f>สกลนคร!AK131</f>
        <v>1122907.71</v>
      </c>
      <c r="N816" s="102"/>
      <c r="O816" s="102"/>
      <c r="P816" s="102"/>
      <c r="Q816" s="94">
        <f t="shared" si="29"/>
        <v>-17909.649999999907</v>
      </c>
      <c r="R816" s="95">
        <f t="shared" si="30"/>
        <v>584.03702959830866</v>
      </c>
    </row>
    <row r="817" spans="1:18" x14ac:dyDescent="0.35">
      <c r="A817" s="101">
        <v>9</v>
      </c>
      <c r="B817" s="102" t="s">
        <v>59</v>
      </c>
      <c r="C817" s="102" t="s">
        <v>501</v>
      </c>
      <c r="D817" s="102" t="s">
        <v>136</v>
      </c>
      <c r="E817" s="102" t="s">
        <v>502</v>
      </c>
      <c r="F817" s="102" t="s">
        <v>178</v>
      </c>
      <c r="G817" s="102" t="s">
        <v>1206</v>
      </c>
      <c r="H817" s="103">
        <v>4319</v>
      </c>
      <c r="I817" s="101">
        <v>3</v>
      </c>
      <c r="J817" s="106">
        <f>สกลนคร!F132</f>
        <v>273513.65000000002</v>
      </c>
      <c r="K817" s="105">
        <f>สกลนคร!AI132</f>
        <v>424698.02</v>
      </c>
      <c r="L817" s="106">
        <f>สกลนคร!AJ132</f>
        <v>1758532.5899999999</v>
      </c>
      <c r="M817" s="106">
        <f>สกลนคร!AK132</f>
        <v>1492150.1700000002</v>
      </c>
      <c r="N817" s="102"/>
      <c r="O817" s="102"/>
      <c r="P817" s="102"/>
      <c r="Q817" s="94">
        <f t="shared" si="29"/>
        <v>266382.41999999969</v>
      </c>
      <c r="R817" s="95">
        <f t="shared" si="30"/>
        <v>407.16197962491316</v>
      </c>
    </row>
    <row r="818" spans="1:18" x14ac:dyDescent="0.35">
      <c r="A818" s="101">
        <v>10</v>
      </c>
      <c r="B818" s="102" t="s">
        <v>59</v>
      </c>
      <c r="C818" s="102" t="s">
        <v>501</v>
      </c>
      <c r="D818" s="102" t="s">
        <v>136</v>
      </c>
      <c r="E818" s="102" t="s">
        <v>502</v>
      </c>
      <c r="F818" s="102" t="s">
        <v>178</v>
      </c>
      <c r="G818" s="102" t="s">
        <v>1207</v>
      </c>
      <c r="H818" s="103">
        <v>5001</v>
      </c>
      <c r="I818" s="101">
        <v>4</v>
      </c>
      <c r="J818" s="106">
        <f>สกลนคร!F133</f>
        <v>526517.22</v>
      </c>
      <c r="K818" s="105">
        <f>สกลนคร!AI133</f>
        <v>668963.14</v>
      </c>
      <c r="L818" s="106">
        <f>สกลนคร!AJ133</f>
        <v>1545504.23</v>
      </c>
      <c r="M818" s="106">
        <f>สกลนคร!AK133</f>
        <v>1454982.5799999998</v>
      </c>
      <c r="N818" s="102"/>
      <c r="O818" s="102"/>
      <c r="P818" s="102"/>
      <c r="Q818" s="94">
        <f t="shared" si="29"/>
        <v>90521.65000000014</v>
      </c>
      <c r="R818" s="95">
        <f t="shared" si="30"/>
        <v>309.03903819236155</v>
      </c>
    </row>
    <row r="819" spans="1:18" x14ac:dyDescent="0.35">
      <c r="A819" s="101">
        <v>11</v>
      </c>
      <c r="B819" s="102" t="s">
        <v>59</v>
      </c>
      <c r="C819" s="102" t="s">
        <v>501</v>
      </c>
      <c r="D819" s="102" t="s">
        <v>136</v>
      </c>
      <c r="E819" s="102" t="s">
        <v>502</v>
      </c>
      <c r="F819" s="102" t="s">
        <v>178</v>
      </c>
      <c r="G819" s="102" t="s">
        <v>1208</v>
      </c>
      <c r="H819" s="103">
        <v>6425</v>
      </c>
      <c r="I819" s="101">
        <v>5</v>
      </c>
      <c r="J819" s="106">
        <f>สกลนคร!F134</f>
        <v>55942.62</v>
      </c>
      <c r="K819" s="105">
        <f>สกลนคร!AI134</f>
        <v>141457.86000000002</v>
      </c>
      <c r="L819" s="106">
        <f>สกลนคร!AJ134</f>
        <v>1795792.44</v>
      </c>
      <c r="M819" s="106">
        <f>สกลนคร!AK134</f>
        <v>1671375.1199999999</v>
      </c>
      <c r="N819" s="102"/>
      <c r="O819" s="102"/>
      <c r="P819" s="102"/>
      <c r="Q819" s="94">
        <f t="shared" si="29"/>
        <v>124417.32000000007</v>
      </c>
      <c r="R819" s="95">
        <f t="shared" si="30"/>
        <v>279.50076887159531</v>
      </c>
    </row>
    <row r="820" spans="1:18" x14ac:dyDescent="0.35">
      <c r="A820" s="101">
        <v>12</v>
      </c>
      <c r="B820" s="102" t="s">
        <v>59</v>
      </c>
      <c r="C820" s="102" t="s">
        <v>501</v>
      </c>
      <c r="D820" s="102" t="s">
        <v>136</v>
      </c>
      <c r="E820" s="102" t="s">
        <v>502</v>
      </c>
      <c r="F820" s="102" t="s">
        <v>178</v>
      </c>
      <c r="G820" s="102" t="s">
        <v>1209</v>
      </c>
      <c r="H820" s="103">
        <v>844</v>
      </c>
      <c r="I820" s="101">
        <v>1</v>
      </c>
      <c r="J820" s="106">
        <f>สกลนคร!F135</f>
        <v>108000.36</v>
      </c>
      <c r="K820" s="105">
        <f>สกลนคร!AI135</f>
        <v>152196.96</v>
      </c>
      <c r="L820" s="106">
        <f>สกลนคร!AJ135</f>
        <v>826833.67999999993</v>
      </c>
      <c r="M820" s="106">
        <f>สกลนคร!AK135</f>
        <v>774790.68</v>
      </c>
      <c r="N820" s="102"/>
      <c r="O820" s="102"/>
      <c r="P820" s="102"/>
      <c r="Q820" s="94">
        <f t="shared" si="29"/>
        <v>52042.999999999884</v>
      </c>
      <c r="R820" s="95">
        <f t="shared" si="30"/>
        <v>979.66075829383874</v>
      </c>
    </row>
    <row r="821" spans="1:18" s="113" customFormat="1" x14ac:dyDescent="0.35">
      <c r="A821" s="107">
        <v>11</v>
      </c>
      <c r="B821" s="108" t="s">
        <v>59</v>
      </c>
      <c r="C821" s="108"/>
      <c r="D821" s="108"/>
      <c r="E821" s="108" t="s">
        <v>75</v>
      </c>
      <c r="F821" s="108"/>
      <c r="G821" s="108" t="s">
        <v>504</v>
      </c>
      <c r="H821" s="114">
        <f>SUM(H809:H820)</f>
        <v>42460</v>
      </c>
      <c r="I821" s="107"/>
      <c r="J821" s="110">
        <f>SUM(J809:J820)</f>
        <v>2992532.5499999993</v>
      </c>
      <c r="K821" s="110">
        <f>SUM(K809:K820)</f>
        <v>4072295.0500000003</v>
      </c>
      <c r="L821" s="110">
        <f>SUM(L809:L820)</f>
        <v>17732548.02</v>
      </c>
      <c r="M821" s="110">
        <f>SUM(M809:M820)</f>
        <v>15630965.609999998</v>
      </c>
      <c r="N821" s="108">
        <v>11</v>
      </c>
      <c r="O821" s="108">
        <v>11</v>
      </c>
      <c r="P821" s="108">
        <f>N821-O821</f>
        <v>0</v>
      </c>
      <c r="Q821" s="111">
        <f t="shared" si="29"/>
        <v>2101582.410000002</v>
      </c>
      <c r="R821" s="112">
        <f>L821/H821</f>
        <v>417.62948704663211</v>
      </c>
    </row>
    <row r="822" spans="1:18" x14ac:dyDescent="0.35">
      <c r="A822" s="101">
        <v>1</v>
      </c>
      <c r="B822" s="102" t="s">
        <v>59</v>
      </c>
      <c r="C822" s="102" t="s">
        <v>505</v>
      </c>
      <c r="D822" s="102" t="s">
        <v>152</v>
      </c>
      <c r="E822" s="102" t="s">
        <v>506</v>
      </c>
      <c r="F822" s="102" t="s">
        <v>208</v>
      </c>
      <c r="G822" s="102" t="s">
        <v>507</v>
      </c>
      <c r="H822" s="103"/>
      <c r="I822" s="101"/>
      <c r="J822" s="104"/>
      <c r="K822" s="105"/>
      <c r="L822" s="106"/>
      <c r="M822" s="106"/>
      <c r="N822" s="102"/>
      <c r="O822" s="102"/>
      <c r="P822" s="102"/>
    </row>
    <row r="823" spans="1:18" x14ac:dyDescent="0.35">
      <c r="A823" s="101">
        <v>2</v>
      </c>
      <c r="B823" s="102" t="s">
        <v>59</v>
      </c>
      <c r="C823" s="102" t="s">
        <v>505</v>
      </c>
      <c r="D823" s="102" t="s">
        <v>152</v>
      </c>
      <c r="E823" s="102" t="s">
        <v>506</v>
      </c>
      <c r="F823" s="102" t="s">
        <v>178</v>
      </c>
      <c r="G823" s="102" t="s">
        <v>1210</v>
      </c>
      <c r="H823" s="103">
        <v>8316</v>
      </c>
      <c r="I823" s="101">
        <v>5</v>
      </c>
      <c r="J823" s="106">
        <f>สกลนคร!F136</f>
        <v>688483.3</v>
      </c>
      <c r="K823" s="105">
        <f>สกลนคร!AI136</f>
        <v>800611.32000000007</v>
      </c>
      <c r="L823" s="106">
        <f>สกลนคร!AJ136</f>
        <v>2788609.9400000004</v>
      </c>
      <c r="M823" s="106">
        <f>สกลนคร!AK136</f>
        <v>2492115.79</v>
      </c>
      <c r="N823" s="102"/>
      <c r="O823" s="102"/>
      <c r="P823" s="102"/>
      <c r="Q823" s="94">
        <f t="shared" si="29"/>
        <v>296494.15000000037</v>
      </c>
      <c r="R823" s="95">
        <f t="shared" si="30"/>
        <v>335.33068061568065</v>
      </c>
    </row>
    <row r="824" spans="1:18" x14ac:dyDescent="0.35">
      <c r="A824" s="101">
        <v>3</v>
      </c>
      <c r="B824" s="102" t="s">
        <v>59</v>
      </c>
      <c r="C824" s="102" t="s">
        <v>505</v>
      </c>
      <c r="D824" s="102" t="s">
        <v>152</v>
      </c>
      <c r="E824" s="102" t="s">
        <v>506</v>
      </c>
      <c r="F824" s="102" t="s">
        <v>178</v>
      </c>
      <c r="G824" s="102" t="s">
        <v>1211</v>
      </c>
      <c r="H824" s="103">
        <v>4905</v>
      </c>
      <c r="I824" s="101">
        <v>4</v>
      </c>
      <c r="J824" s="106">
        <f>สกลนคร!F137</f>
        <v>241132.67</v>
      </c>
      <c r="K824" s="105">
        <f>สกลนคร!AI137</f>
        <v>426473.17000000004</v>
      </c>
      <c r="L824" s="106">
        <f>สกลนคร!AJ137</f>
        <v>1671187.1</v>
      </c>
      <c r="M824" s="106">
        <f>สกลนคร!AK137</f>
        <v>1767492.46</v>
      </c>
      <c r="N824" s="102"/>
      <c r="O824" s="102"/>
      <c r="P824" s="102"/>
      <c r="Q824" s="94">
        <f t="shared" si="29"/>
        <v>-96305.35999999987</v>
      </c>
      <c r="R824" s="95">
        <f t="shared" si="30"/>
        <v>340.71092762487262</v>
      </c>
    </row>
    <row r="825" spans="1:18" x14ac:dyDescent="0.35">
      <c r="A825" s="101">
        <v>4</v>
      </c>
      <c r="B825" s="102" t="s">
        <v>59</v>
      </c>
      <c r="C825" s="102" t="s">
        <v>505</v>
      </c>
      <c r="D825" s="102" t="s">
        <v>152</v>
      </c>
      <c r="E825" s="102" t="s">
        <v>506</v>
      </c>
      <c r="F825" s="102" t="s">
        <v>178</v>
      </c>
      <c r="G825" s="102" t="s">
        <v>1212</v>
      </c>
      <c r="H825" s="103">
        <v>4320</v>
      </c>
      <c r="I825" s="101">
        <v>3</v>
      </c>
      <c r="J825" s="106">
        <f>สกลนคร!F138</f>
        <v>510411.19</v>
      </c>
      <c r="K825" s="105">
        <f>สกลนคร!AI138</f>
        <v>527388.21</v>
      </c>
      <c r="L825" s="106">
        <f>สกลนคร!AJ138</f>
        <v>2123290.8000000003</v>
      </c>
      <c r="M825" s="106">
        <f>สกลนคร!AK138</f>
        <v>1891108.2</v>
      </c>
      <c r="N825" s="102"/>
      <c r="O825" s="102"/>
      <c r="P825" s="102"/>
      <c r="Q825" s="94">
        <f t="shared" si="29"/>
        <v>232182.60000000033</v>
      </c>
      <c r="R825" s="95">
        <f t="shared" si="30"/>
        <v>491.50250000000005</v>
      </c>
    </row>
    <row r="826" spans="1:18" x14ac:dyDescent="0.35">
      <c r="A826" s="101">
        <v>5</v>
      </c>
      <c r="B826" s="102" t="s">
        <v>59</v>
      </c>
      <c r="C826" s="102" t="s">
        <v>505</v>
      </c>
      <c r="D826" s="102" t="s">
        <v>152</v>
      </c>
      <c r="E826" s="102" t="s">
        <v>506</v>
      </c>
      <c r="F826" s="102" t="s">
        <v>178</v>
      </c>
      <c r="G826" s="102" t="s">
        <v>1213</v>
      </c>
      <c r="H826" s="103">
        <v>4626</v>
      </c>
      <c r="I826" s="101">
        <v>4</v>
      </c>
      <c r="J826" s="106">
        <f>สกลนคร!F139</f>
        <v>599375.29</v>
      </c>
      <c r="K826" s="105">
        <f>สกลนคร!AI139</f>
        <v>725461.93</v>
      </c>
      <c r="L826" s="106">
        <f>สกลนคร!AJ139</f>
        <v>1809974.25</v>
      </c>
      <c r="M826" s="106">
        <f>สกลนคร!AK139</f>
        <v>1598838.61</v>
      </c>
      <c r="N826" s="102"/>
      <c r="O826" s="102"/>
      <c r="P826" s="102"/>
      <c r="Q826" s="94">
        <f t="shared" si="29"/>
        <v>211135.6399999999</v>
      </c>
      <c r="R826" s="95">
        <f t="shared" si="30"/>
        <v>391.26118677042803</v>
      </c>
    </row>
    <row r="827" spans="1:18" x14ac:dyDescent="0.35">
      <c r="A827" s="101">
        <v>6</v>
      </c>
      <c r="B827" s="102" t="s">
        <v>59</v>
      </c>
      <c r="C827" s="102" t="s">
        <v>505</v>
      </c>
      <c r="D827" s="102" t="s">
        <v>152</v>
      </c>
      <c r="E827" s="102" t="s">
        <v>506</v>
      </c>
      <c r="F827" s="102" t="s">
        <v>178</v>
      </c>
      <c r="G827" s="102" t="s">
        <v>1214</v>
      </c>
      <c r="H827" s="103">
        <v>5198</v>
      </c>
      <c r="I827" s="101">
        <v>4</v>
      </c>
      <c r="J827" s="106">
        <f>สกลนคร!F140</f>
        <v>79136.100000000006</v>
      </c>
      <c r="K827" s="105">
        <f>สกลนคร!AI140</f>
        <v>107522.12000000001</v>
      </c>
      <c r="L827" s="106">
        <f>สกลนคร!AJ140</f>
        <v>1511609.0899999999</v>
      </c>
      <c r="M827" s="106">
        <f>สกลนคร!AK140</f>
        <v>1658624.9</v>
      </c>
      <c r="N827" s="102"/>
      <c r="O827" s="102"/>
      <c r="P827" s="102"/>
      <c r="Q827" s="94">
        <f t="shared" si="29"/>
        <v>-147015.81000000006</v>
      </c>
      <c r="R827" s="95">
        <f t="shared" si="30"/>
        <v>290.8059041939207</v>
      </c>
    </row>
    <row r="828" spans="1:18" x14ac:dyDescent="0.35">
      <c r="A828" s="101">
        <v>7</v>
      </c>
      <c r="B828" s="102" t="s">
        <v>59</v>
      </c>
      <c r="C828" s="102" t="s">
        <v>505</v>
      </c>
      <c r="D828" s="102" t="s">
        <v>152</v>
      </c>
      <c r="E828" s="102" t="s">
        <v>506</v>
      </c>
      <c r="F828" s="102" t="s">
        <v>178</v>
      </c>
      <c r="G828" s="102" t="s">
        <v>1215</v>
      </c>
      <c r="H828" s="103">
        <v>3390</v>
      </c>
      <c r="I828" s="101">
        <v>3</v>
      </c>
      <c r="J828" s="106">
        <f>สกลนคร!F141</f>
        <v>78542.899999999994</v>
      </c>
      <c r="K828" s="105">
        <f>สกลนคร!AI141</f>
        <v>175921.71</v>
      </c>
      <c r="L828" s="106">
        <f>สกลนคร!AJ141</f>
        <v>1324262.94</v>
      </c>
      <c r="M828" s="106">
        <f>สกลนคร!AK141</f>
        <v>1303675.6399999999</v>
      </c>
      <c r="N828" s="102"/>
      <c r="O828" s="102"/>
      <c r="P828" s="102"/>
      <c r="Q828" s="94">
        <f t="shared" si="29"/>
        <v>20587.300000000047</v>
      </c>
      <c r="R828" s="95">
        <f t="shared" si="30"/>
        <v>390.63803539823004</v>
      </c>
    </row>
    <row r="829" spans="1:18" x14ac:dyDescent="0.35">
      <c r="A829" s="101">
        <v>8</v>
      </c>
      <c r="B829" s="102" t="s">
        <v>59</v>
      </c>
      <c r="C829" s="102" t="s">
        <v>505</v>
      </c>
      <c r="D829" s="102" t="s">
        <v>152</v>
      </c>
      <c r="E829" s="102" t="s">
        <v>506</v>
      </c>
      <c r="F829" s="102" t="s">
        <v>178</v>
      </c>
      <c r="G829" s="102" t="s">
        <v>1216</v>
      </c>
      <c r="H829" s="103">
        <v>6479</v>
      </c>
      <c r="I829" s="101">
        <v>5</v>
      </c>
      <c r="J829" s="106">
        <f>สกลนคร!F142</f>
        <v>595161.03</v>
      </c>
      <c r="K829" s="105">
        <f>สกลนคร!AI142</f>
        <v>565647.6</v>
      </c>
      <c r="L829" s="106">
        <f>สกลนคร!AJ142</f>
        <v>1807649.65</v>
      </c>
      <c r="M829" s="106">
        <f>สกลนคร!AK142</f>
        <v>1732657.9400000002</v>
      </c>
      <c r="N829" s="102"/>
      <c r="O829" s="102"/>
      <c r="P829" s="102"/>
      <c r="Q829" s="94">
        <f t="shared" si="29"/>
        <v>74991.70999999973</v>
      </c>
      <c r="R829" s="95">
        <f t="shared" si="30"/>
        <v>279.00133508257449</v>
      </c>
    </row>
    <row r="830" spans="1:18" x14ac:dyDescent="0.35">
      <c r="A830" s="101">
        <v>9</v>
      </c>
      <c r="B830" s="102" t="s">
        <v>59</v>
      </c>
      <c r="C830" s="102" t="s">
        <v>505</v>
      </c>
      <c r="D830" s="102" t="s">
        <v>152</v>
      </c>
      <c r="E830" s="102" t="s">
        <v>506</v>
      </c>
      <c r="F830" s="102" t="s">
        <v>178</v>
      </c>
      <c r="G830" s="102" t="s">
        <v>1217</v>
      </c>
      <c r="H830" s="103">
        <v>4187</v>
      </c>
      <c r="I830" s="101">
        <v>3</v>
      </c>
      <c r="J830" s="106">
        <f>สกลนคร!F143</f>
        <v>276436.37</v>
      </c>
      <c r="K830" s="105">
        <f>สกลนคร!AI143</f>
        <v>366596.65</v>
      </c>
      <c r="L830" s="106">
        <f>สกลนคร!AJ143</f>
        <v>1660717.58</v>
      </c>
      <c r="M830" s="106">
        <f>สกลนคร!AK143</f>
        <v>1584927.1900000002</v>
      </c>
      <c r="N830" s="102"/>
      <c r="O830" s="102"/>
      <c r="P830" s="102"/>
      <c r="Q830" s="94">
        <f t="shared" si="29"/>
        <v>75790.389999999898</v>
      </c>
      <c r="R830" s="95">
        <f t="shared" si="30"/>
        <v>396.63663243372343</v>
      </c>
    </row>
    <row r="831" spans="1:18" x14ac:dyDescent="0.35">
      <c r="A831" s="101">
        <v>10</v>
      </c>
      <c r="B831" s="102" t="s">
        <v>59</v>
      </c>
      <c r="C831" s="102" t="s">
        <v>505</v>
      </c>
      <c r="D831" s="102" t="s">
        <v>152</v>
      </c>
      <c r="E831" s="102" t="s">
        <v>506</v>
      </c>
      <c r="F831" s="102" t="s">
        <v>178</v>
      </c>
      <c r="G831" s="102" t="s">
        <v>1218</v>
      </c>
      <c r="H831" s="103">
        <v>3100</v>
      </c>
      <c r="I831" s="101">
        <v>3</v>
      </c>
      <c r="J831" s="106">
        <f>สกลนคร!F144</f>
        <v>197815.51</v>
      </c>
      <c r="K831" s="105">
        <f>สกลนคร!AI144</f>
        <v>116428.83000000002</v>
      </c>
      <c r="L831" s="106">
        <f>สกลนคร!AJ144</f>
        <v>1300962.5299999998</v>
      </c>
      <c r="M831" s="106">
        <f>สกลนคร!AK144</f>
        <v>1808727.6800000002</v>
      </c>
      <c r="N831" s="102"/>
      <c r="O831" s="102"/>
      <c r="P831" s="102"/>
      <c r="Q831" s="94">
        <f t="shared" si="29"/>
        <v>-507765.15000000037</v>
      </c>
      <c r="R831" s="95">
        <f t="shared" si="30"/>
        <v>419.66533225806444</v>
      </c>
    </row>
    <row r="832" spans="1:18" x14ac:dyDescent="0.35">
      <c r="A832" s="101">
        <v>11</v>
      </c>
      <c r="B832" s="102" t="s">
        <v>59</v>
      </c>
      <c r="C832" s="102" t="s">
        <v>505</v>
      </c>
      <c r="D832" s="102" t="s">
        <v>152</v>
      </c>
      <c r="E832" s="102" t="s">
        <v>506</v>
      </c>
      <c r="F832" s="102" t="s">
        <v>178</v>
      </c>
      <c r="G832" s="102" t="s">
        <v>1219</v>
      </c>
      <c r="H832" s="103">
        <v>4991</v>
      </c>
      <c r="I832" s="101">
        <v>4</v>
      </c>
      <c r="J832" s="106">
        <f>สกลนคร!F145</f>
        <v>349795.45</v>
      </c>
      <c r="K832" s="105">
        <f>สกลนคร!AI145</f>
        <v>500136.77</v>
      </c>
      <c r="L832" s="106">
        <f>สกลนคร!AJ145</f>
        <v>2361584.9800000004</v>
      </c>
      <c r="M832" s="106">
        <f>สกลนคร!AK145</f>
        <v>2006608.8199999998</v>
      </c>
      <c r="N832" s="102"/>
      <c r="O832" s="102"/>
      <c r="P832" s="102"/>
      <c r="Q832" s="94">
        <f t="shared" si="29"/>
        <v>354976.16000000061</v>
      </c>
      <c r="R832" s="95">
        <f t="shared" si="30"/>
        <v>473.16869965938696</v>
      </c>
    </row>
    <row r="833" spans="1:18" x14ac:dyDescent="0.35">
      <c r="A833" s="101">
        <v>12</v>
      </c>
      <c r="B833" s="102" t="s">
        <v>59</v>
      </c>
      <c r="C833" s="102" t="s">
        <v>505</v>
      </c>
      <c r="D833" s="102" t="s">
        <v>152</v>
      </c>
      <c r="E833" s="102" t="s">
        <v>506</v>
      </c>
      <c r="F833" s="102" t="s">
        <v>178</v>
      </c>
      <c r="G833" s="102" t="s">
        <v>1220</v>
      </c>
      <c r="H833" s="103">
        <v>4769</v>
      </c>
      <c r="I833" s="101">
        <v>4</v>
      </c>
      <c r="J833" s="106">
        <f>สกลนคร!F146</f>
        <v>372886.22</v>
      </c>
      <c r="K833" s="105">
        <f>สกลนคร!AI146</f>
        <v>491087.65</v>
      </c>
      <c r="L833" s="106">
        <f>สกลนคร!AJ146</f>
        <v>2277130.33</v>
      </c>
      <c r="M833" s="106">
        <f>สกลนคร!AK146</f>
        <v>2063074.7799999998</v>
      </c>
      <c r="N833" s="102"/>
      <c r="O833" s="102"/>
      <c r="P833" s="102"/>
      <c r="Q833" s="94">
        <f t="shared" si="29"/>
        <v>214055.55000000028</v>
      </c>
      <c r="R833" s="95">
        <f t="shared" si="30"/>
        <v>477.48591528622353</v>
      </c>
    </row>
    <row r="834" spans="1:18" x14ac:dyDescent="0.35">
      <c r="A834" s="101">
        <v>13</v>
      </c>
      <c r="B834" s="102" t="s">
        <v>59</v>
      </c>
      <c r="C834" s="102" t="s">
        <v>505</v>
      </c>
      <c r="D834" s="102" t="s">
        <v>152</v>
      </c>
      <c r="E834" s="102" t="s">
        <v>506</v>
      </c>
      <c r="F834" s="102" t="s">
        <v>178</v>
      </c>
      <c r="G834" s="102" t="s">
        <v>1221</v>
      </c>
      <c r="H834" s="103">
        <v>6957</v>
      </c>
      <c r="I834" s="101">
        <v>5</v>
      </c>
      <c r="J834" s="106">
        <f>สกลนคร!F147</f>
        <v>660405.12</v>
      </c>
      <c r="K834" s="105">
        <f>สกลนคร!AI147</f>
        <v>759119.69000000006</v>
      </c>
      <c r="L834" s="106">
        <f>สกลนคร!AJ147</f>
        <v>2536156.5700000003</v>
      </c>
      <c r="M834" s="106">
        <f>สกลนคร!AK147</f>
        <v>2119604.4899999998</v>
      </c>
      <c r="N834" s="102"/>
      <c r="O834" s="102"/>
      <c r="P834" s="102"/>
      <c r="Q834" s="94">
        <f t="shared" si="29"/>
        <v>416552.08000000054</v>
      </c>
      <c r="R834" s="95">
        <f t="shared" si="30"/>
        <v>364.54744430070434</v>
      </c>
    </row>
    <row r="835" spans="1:18" x14ac:dyDescent="0.35">
      <c r="A835" s="101">
        <v>14</v>
      </c>
      <c r="B835" s="102" t="s">
        <v>59</v>
      </c>
      <c r="C835" s="102" t="s">
        <v>505</v>
      </c>
      <c r="D835" s="102" t="s">
        <v>152</v>
      </c>
      <c r="E835" s="102" t="s">
        <v>506</v>
      </c>
      <c r="F835" s="102" t="s">
        <v>178</v>
      </c>
      <c r="G835" s="102" t="s">
        <v>1222</v>
      </c>
      <c r="H835" s="103">
        <v>5065</v>
      </c>
      <c r="I835" s="101">
        <v>4</v>
      </c>
      <c r="J835" s="106">
        <f>สกลนคร!F148</f>
        <v>611440.51</v>
      </c>
      <c r="K835" s="105">
        <f>สกลนคร!AI148</f>
        <v>767658.23</v>
      </c>
      <c r="L835" s="106">
        <f>สกลนคร!AJ148</f>
        <v>1845927.5699999998</v>
      </c>
      <c r="M835" s="106">
        <f>สกลนคร!AK148</f>
        <v>1525853.81</v>
      </c>
      <c r="N835" s="102"/>
      <c r="O835" s="102"/>
      <c r="P835" s="102"/>
      <c r="Q835" s="94">
        <f t="shared" si="29"/>
        <v>320073.75999999978</v>
      </c>
      <c r="R835" s="95">
        <f t="shared" si="30"/>
        <v>364.4476939782823</v>
      </c>
    </row>
    <row r="836" spans="1:18" x14ac:dyDescent="0.35">
      <c r="A836" s="101">
        <v>15</v>
      </c>
      <c r="B836" s="102" t="s">
        <v>59</v>
      </c>
      <c r="C836" s="102" t="s">
        <v>505</v>
      </c>
      <c r="D836" s="102" t="s">
        <v>152</v>
      </c>
      <c r="E836" s="102" t="s">
        <v>506</v>
      </c>
      <c r="F836" s="102" t="s">
        <v>178</v>
      </c>
      <c r="G836" s="102" t="s">
        <v>1223</v>
      </c>
      <c r="H836" s="103">
        <v>2312</v>
      </c>
      <c r="I836" s="101">
        <v>2</v>
      </c>
      <c r="J836" s="106">
        <f>สกลนคร!F149</f>
        <v>182743.05</v>
      </c>
      <c r="K836" s="105">
        <f>สกลนคร!AI149</f>
        <v>215506.56</v>
      </c>
      <c r="L836" s="106">
        <f>สกลนคร!AJ149</f>
        <v>1148120.47</v>
      </c>
      <c r="M836" s="106">
        <f>สกลนคร!AK149</f>
        <v>1105752.97</v>
      </c>
      <c r="N836" s="102"/>
      <c r="O836" s="102"/>
      <c r="P836" s="102"/>
      <c r="Q836" s="94">
        <f t="shared" si="29"/>
        <v>42367.5</v>
      </c>
      <c r="R836" s="95">
        <f t="shared" si="30"/>
        <v>496.59189878892732</v>
      </c>
    </row>
    <row r="837" spans="1:18" x14ac:dyDescent="0.35">
      <c r="A837" s="101">
        <v>16</v>
      </c>
      <c r="B837" s="102" t="s">
        <v>59</v>
      </c>
      <c r="C837" s="102" t="s">
        <v>505</v>
      </c>
      <c r="D837" s="102" t="s">
        <v>152</v>
      </c>
      <c r="E837" s="102" t="s">
        <v>506</v>
      </c>
      <c r="F837" s="102" t="s">
        <v>178</v>
      </c>
      <c r="G837" s="102" t="s">
        <v>1224</v>
      </c>
      <c r="H837" s="103">
        <v>1928</v>
      </c>
      <c r="I837" s="101">
        <v>2</v>
      </c>
      <c r="J837" s="106">
        <f>สกลนคร!F150</f>
        <v>372799.99</v>
      </c>
      <c r="K837" s="105">
        <f>สกลนคร!AI150</f>
        <v>401739.73</v>
      </c>
      <c r="L837" s="106">
        <f>สกลนคร!AJ150</f>
        <v>1414378.6099999999</v>
      </c>
      <c r="M837" s="106">
        <f>สกลนคร!AK150</f>
        <v>1333474.3799999999</v>
      </c>
      <c r="N837" s="102"/>
      <c r="O837" s="102"/>
      <c r="P837" s="102"/>
      <c r="Q837" s="94">
        <f t="shared" si="29"/>
        <v>80904.229999999981</v>
      </c>
      <c r="R837" s="95">
        <f t="shared" si="30"/>
        <v>733.59886410788374</v>
      </c>
    </row>
    <row r="838" spans="1:18" x14ac:dyDescent="0.35">
      <c r="A838" s="101">
        <v>17</v>
      </c>
      <c r="B838" s="102" t="s">
        <v>59</v>
      </c>
      <c r="C838" s="102" t="s">
        <v>505</v>
      </c>
      <c r="D838" s="102" t="s">
        <v>152</v>
      </c>
      <c r="E838" s="102" t="s">
        <v>506</v>
      </c>
      <c r="F838" s="102" t="s">
        <v>178</v>
      </c>
      <c r="G838" s="102" t="s">
        <v>1225</v>
      </c>
      <c r="H838" s="103">
        <v>1590</v>
      </c>
      <c r="I838" s="101">
        <v>2</v>
      </c>
      <c r="J838" s="106">
        <f>สกลนคร!F151</f>
        <v>78647.87</v>
      </c>
      <c r="K838" s="105">
        <f>สกลนคร!AI151</f>
        <v>159433.50999999998</v>
      </c>
      <c r="L838" s="106">
        <f>สกลนคร!AJ151</f>
        <v>929940.28999999992</v>
      </c>
      <c r="M838" s="106">
        <f>สกลนคร!AK151</f>
        <v>975237.36</v>
      </c>
      <c r="N838" s="102"/>
      <c r="O838" s="102"/>
      <c r="P838" s="102"/>
      <c r="Q838" s="94">
        <f t="shared" si="29"/>
        <v>-45297.070000000065</v>
      </c>
      <c r="R838" s="95">
        <f t="shared" si="30"/>
        <v>584.86810691823894</v>
      </c>
    </row>
    <row r="839" spans="1:18" x14ac:dyDescent="0.35">
      <c r="A839" s="101">
        <v>18</v>
      </c>
      <c r="B839" s="102" t="s">
        <v>59</v>
      </c>
      <c r="C839" s="102" t="s">
        <v>505</v>
      </c>
      <c r="D839" s="102" t="s">
        <v>152</v>
      </c>
      <c r="E839" s="102" t="s">
        <v>506</v>
      </c>
      <c r="F839" s="102" t="s">
        <v>178</v>
      </c>
      <c r="G839" s="102" t="s">
        <v>1226</v>
      </c>
      <c r="H839" s="103">
        <v>1695</v>
      </c>
      <c r="I839" s="101">
        <v>2</v>
      </c>
      <c r="J839" s="106">
        <f>สกลนคร!F152</f>
        <v>79902.539999999994</v>
      </c>
      <c r="K839" s="105">
        <f>สกลนคร!AI152</f>
        <v>126145.52</v>
      </c>
      <c r="L839" s="106">
        <f>สกลนคร!AJ152</f>
        <v>1424233.31</v>
      </c>
      <c r="M839" s="106">
        <f>สกลนคร!AK152</f>
        <v>1421635.1</v>
      </c>
      <c r="N839" s="102"/>
      <c r="O839" s="102"/>
      <c r="P839" s="102"/>
      <c r="Q839" s="94">
        <f t="shared" ref="Q839:Q902" si="31">L839-M839</f>
        <v>2598.2099999999627</v>
      </c>
      <c r="R839" s="95">
        <f t="shared" ref="R839:R902" si="32">L839/H839</f>
        <v>840.25564011799418</v>
      </c>
    </row>
    <row r="840" spans="1:18" x14ac:dyDescent="0.35">
      <c r="A840" s="101">
        <v>19</v>
      </c>
      <c r="B840" s="102" t="s">
        <v>59</v>
      </c>
      <c r="C840" s="102" t="s">
        <v>505</v>
      </c>
      <c r="D840" s="102" t="s">
        <v>152</v>
      </c>
      <c r="E840" s="102" t="s">
        <v>506</v>
      </c>
      <c r="F840" s="102" t="s">
        <v>178</v>
      </c>
      <c r="G840" s="102" t="s">
        <v>1227</v>
      </c>
      <c r="H840" s="103">
        <v>4100</v>
      </c>
      <c r="I840" s="101">
        <v>3</v>
      </c>
      <c r="J840" s="106">
        <f>สกลนคร!F153</f>
        <v>84317.25</v>
      </c>
      <c r="K840" s="105">
        <f>สกลนคร!AI153</f>
        <v>299138.14</v>
      </c>
      <c r="L840" s="106">
        <f>สกลนคร!AJ153</f>
        <v>2199612.0099999998</v>
      </c>
      <c r="M840" s="106">
        <f>สกลนคร!AK153</f>
        <v>1949060.8599999999</v>
      </c>
      <c r="N840" s="102"/>
      <c r="O840" s="102"/>
      <c r="P840" s="102"/>
      <c r="Q840" s="94">
        <f t="shared" si="31"/>
        <v>250551.14999999991</v>
      </c>
      <c r="R840" s="95">
        <f t="shared" si="32"/>
        <v>536.49073414634142</v>
      </c>
    </row>
    <row r="841" spans="1:18" x14ac:dyDescent="0.35">
      <c r="A841" s="101">
        <v>20</v>
      </c>
      <c r="B841" s="102" t="s">
        <v>59</v>
      </c>
      <c r="C841" s="102" t="s">
        <v>505</v>
      </c>
      <c r="D841" s="102" t="s">
        <v>152</v>
      </c>
      <c r="E841" s="102" t="s">
        <v>506</v>
      </c>
      <c r="F841" s="102" t="s">
        <v>178</v>
      </c>
      <c r="G841" s="102" t="s">
        <v>1228</v>
      </c>
      <c r="H841" s="103">
        <v>5998</v>
      </c>
      <c r="I841" s="101">
        <v>4</v>
      </c>
      <c r="J841" s="106">
        <f>สกลนคร!F154</f>
        <v>692244.28</v>
      </c>
      <c r="K841" s="105">
        <f>สกลนคร!AI154</f>
        <v>807490.60000000009</v>
      </c>
      <c r="L841" s="106">
        <f>สกลนคร!AJ154</f>
        <v>2126893.7800000003</v>
      </c>
      <c r="M841" s="106">
        <f>สกลนคร!AK154</f>
        <v>2001760.21</v>
      </c>
      <c r="N841" s="102"/>
      <c r="O841" s="102"/>
      <c r="P841" s="102"/>
      <c r="Q841" s="94">
        <f t="shared" si="31"/>
        <v>125133.5700000003</v>
      </c>
      <c r="R841" s="95">
        <f t="shared" si="32"/>
        <v>354.60049683227749</v>
      </c>
    </row>
    <row r="842" spans="1:18" x14ac:dyDescent="0.35">
      <c r="A842" s="101">
        <v>21</v>
      </c>
      <c r="B842" s="102" t="s">
        <v>59</v>
      </c>
      <c r="C842" s="102" t="s">
        <v>505</v>
      </c>
      <c r="D842" s="102" t="s">
        <v>152</v>
      </c>
      <c r="E842" s="102" t="s">
        <v>506</v>
      </c>
      <c r="F842" s="102" t="s">
        <v>178</v>
      </c>
      <c r="G842" s="102" t="s">
        <v>1229</v>
      </c>
      <c r="H842" s="103">
        <v>3313</v>
      </c>
      <c r="I842" s="101">
        <v>3</v>
      </c>
      <c r="J842" s="106">
        <f>สกลนคร!F155</f>
        <v>430107.98</v>
      </c>
      <c r="K842" s="105">
        <f>สกลนคร!AI155</f>
        <v>507930.44999999995</v>
      </c>
      <c r="L842" s="106">
        <f>สกลนคร!AJ155</f>
        <v>1633138.0699999998</v>
      </c>
      <c r="M842" s="106">
        <f>สกลนคร!AK155</f>
        <v>1584973.1800000002</v>
      </c>
      <c r="N842" s="102"/>
      <c r="O842" s="102"/>
      <c r="P842" s="102"/>
      <c r="Q842" s="94">
        <f t="shared" si="31"/>
        <v>48164.889999999665</v>
      </c>
      <c r="R842" s="95">
        <f t="shared" si="32"/>
        <v>492.94840627829757</v>
      </c>
    </row>
    <row r="843" spans="1:18" s="113" customFormat="1" x14ac:dyDescent="0.35">
      <c r="A843" s="107">
        <v>12</v>
      </c>
      <c r="B843" s="108" t="s">
        <v>59</v>
      </c>
      <c r="C843" s="108"/>
      <c r="D843" s="108"/>
      <c r="E843" s="108" t="s">
        <v>75</v>
      </c>
      <c r="F843" s="108"/>
      <c r="G843" s="108" t="s">
        <v>508</v>
      </c>
      <c r="H843" s="114">
        <f>SUM(H822:H842)</f>
        <v>87239</v>
      </c>
      <c r="I843" s="107"/>
      <c r="J843" s="110">
        <f>SUM(J822:J842)</f>
        <v>7181784.620000001</v>
      </c>
      <c r="K843" s="110">
        <f>SUM(K822:K842)</f>
        <v>8847438.3899999987</v>
      </c>
      <c r="L843" s="110">
        <f>SUM(L822:L842)</f>
        <v>35895379.869999997</v>
      </c>
      <c r="M843" s="110">
        <f>SUM(M822:M842)</f>
        <v>33925204.369999997</v>
      </c>
      <c r="N843" s="108">
        <v>20</v>
      </c>
      <c r="O843" s="108">
        <v>20</v>
      </c>
      <c r="P843" s="108">
        <f>N843-O843</f>
        <v>0</v>
      </c>
      <c r="Q843" s="111">
        <f t="shared" si="31"/>
        <v>1970175.5</v>
      </c>
      <c r="R843" s="112">
        <f>L843/H843</f>
        <v>411.46023991563402</v>
      </c>
    </row>
    <row r="844" spans="1:18" x14ac:dyDescent="0.35">
      <c r="A844" s="101">
        <v>1</v>
      </c>
      <c r="B844" s="102" t="s">
        <v>59</v>
      </c>
      <c r="C844" s="102" t="s">
        <v>509</v>
      </c>
      <c r="D844" s="102" t="s">
        <v>140</v>
      </c>
      <c r="E844" s="102" t="s">
        <v>510</v>
      </c>
      <c r="F844" s="102" t="s">
        <v>208</v>
      </c>
      <c r="G844" s="102" t="s">
        <v>511</v>
      </c>
      <c r="H844" s="103"/>
      <c r="I844" s="101"/>
      <c r="J844" s="104"/>
      <c r="K844" s="105"/>
      <c r="L844" s="106"/>
      <c r="M844" s="106"/>
      <c r="N844" s="102"/>
      <c r="O844" s="102"/>
      <c r="P844" s="102"/>
    </row>
    <row r="845" spans="1:18" x14ac:dyDescent="0.35">
      <c r="A845" s="101">
        <v>2</v>
      </c>
      <c r="B845" s="102" t="s">
        <v>59</v>
      </c>
      <c r="C845" s="102" t="s">
        <v>509</v>
      </c>
      <c r="D845" s="102" t="s">
        <v>140</v>
      </c>
      <c r="E845" s="102" t="s">
        <v>510</v>
      </c>
      <c r="F845" s="102" t="s">
        <v>178</v>
      </c>
      <c r="G845" s="102" t="s">
        <v>1230</v>
      </c>
      <c r="H845" s="103">
        <v>3848</v>
      </c>
      <c r="I845" s="101">
        <v>3</v>
      </c>
      <c r="J845" s="106">
        <f>สกลนคร!F156</f>
        <v>183945.59</v>
      </c>
      <c r="K845" s="105">
        <f>สกลนคร!AI156</f>
        <v>236527.75</v>
      </c>
      <c r="L845" s="106">
        <f>สกลนคร!AJ156</f>
        <v>2102752.62</v>
      </c>
      <c r="M845" s="106">
        <f>สกลนคร!AK156</f>
        <v>2244984.5099999998</v>
      </c>
      <c r="N845" s="102"/>
      <c r="O845" s="102"/>
      <c r="P845" s="102"/>
      <c r="Q845" s="94">
        <f t="shared" si="31"/>
        <v>-142231.88999999966</v>
      </c>
      <c r="R845" s="95">
        <f t="shared" si="32"/>
        <v>546.45338357588355</v>
      </c>
    </row>
    <row r="846" spans="1:18" x14ac:dyDescent="0.35">
      <c r="A846" s="101">
        <v>3</v>
      </c>
      <c r="B846" s="102" t="s">
        <v>59</v>
      </c>
      <c r="C846" s="102" t="s">
        <v>509</v>
      </c>
      <c r="D846" s="102" t="s">
        <v>140</v>
      </c>
      <c r="E846" s="102" t="s">
        <v>510</v>
      </c>
      <c r="F846" s="102" t="s">
        <v>178</v>
      </c>
      <c r="G846" s="102" t="s">
        <v>1231</v>
      </c>
      <c r="H846" s="103">
        <v>4286</v>
      </c>
      <c r="I846" s="101">
        <v>3</v>
      </c>
      <c r="J846" s="106">
        <f>สกลนคร!F157</f>
        <v>219766.93</v>
      </c>
      <c r="K846" s="105">
        <f>สกลนคร!AI157</f>
        <v>238024.05</v>
      </c>
      <c r="L846" s="106">
        <f>สกลนคร!AJ157</f>
        <v>1184051.2000000002</v>
      </c>
      <c r="M846" s="106">
        <f>สกลนคร!AK157</f>
        <v>1202965.22</v>
      </c>
      <c r="N846" s="102"/>
      <c r="O846" s="102"/>
      <c r="P846" s="102"/>
      <c r="Q846" s="94">
        <f t="shared" si="31"/>
        <v>-18914.019999999786</v>
      </c>
      <c r="R846" s="95">
        <f t="shared" si="32"/>
        <v>276.26019598693426</v>
      </c>
    </row>
    <row r="847" spans="1:18" x14ac:dyDescent="0.35">
      <c r="A847" s="101">
        <v>4</v>
      </c>
      <c r="B847" s="102" t="s">
        <v>59</v>
      </c>
      <c r="C847" s="102" t="s">
        <v>509</v>
      </c>
      <c r="D847" s="102" t="s">
        <v>140</v>
      </c>
      <c r="E847" s="102" t="s">
        <v>510</v>
      </c>
      <c r="F847" s="102" t="s">
        <v>178</v>
      </c>
      <c r="G847" s="102" t="s">
        <v>1232</v>
      </c>
      <c r="H847" s="103">
        <v>5191</v>
      </c>
      <c r="I847" s="101">
        <v>4</v>
      </c>
      <c r="J847" s="106">
        <f>สกลนคร!F158</f>
        <v>562499</v>
      </c>
      <c r="K847" s="105">
        <f>สกลนคร!AI158</f>
        <v>609530.18000000005</v>
      </c>
      <c r="L847" s="106">
        <f>สกลนคร!AJ158</f>
        <v>2084530.52</v>
      </c>
      <c r="M847" s="106">
        <f>สกลนคร!AK158</f>
        <v>2062480.48</v>
      </c>
      <c r="N847" s="102"/>
      <c r="O847" s="102"/>
      <c r="P847" s="102"/>
      <c r="Q847" s="94">
        <f t="shared" si="31"/>
        <v>22050.040000000037</v>
      </c>
      <c r="R847" s="95">
        <f t="shared" si="32"/>
        <v>401.56627239452899</v>
      </c>
    </row>
    <row r="848" spans="1:18" x14ac:dyDescent="0.35">
      <c r="A848" s="101">
        <v>5</v>
      </c>
      <c r="B848" s="102" t="s">
        <v>59</v>
      </c>
      <c r="C848" s="102" t="s">
        <v>509</v>
      </c>
      <c r="D848" s="102" t="s">
        <v>140</v>
      </c>
      <c r="E848" s="102" t="s">
        <v>510</v>
      </c>
      <c r="F848" s="102" t="s">
        <v>178</v>
      </c>
      <c r="G848" s="102" t="s">
        <v>1233</v>
      </c>
      <c r="H848" s="103">
        <v>5463</v>
      </c>
      <c r="I848" s="101">
        <v>4</v>
      </c>
      <c r="J848" s="106">
        <f>สกลนคร!F159</f>
        <v>706953.71</v>
      </c>
      <c r="K848" s="105">
        <f>สกลนคร!AI159</f>
        <v>778112.22</v>
      </c>
      <c r="L848" s="106">
        <f>สกลนคร!AJ159</f>
        <v>1782396.94</v>
      </c>
      <c r="M848" s="106">
        <f>สกลนคร!AK159</f>
        <v>1360919.1300000001</v>
      </c>
      <c r="N848" s="102"/>
      <c r="O848" s="102"/>
      <c r="P848" s="102"/>
      <c r="Q848" s="94">
        <f t="shared" si="31"/>
        <v>421477.80999999982</v>
      </c>
      <c r="R848" s="95">
        <f t="shared" si="32"/>
        <v>326.26705839282442</v>
      </c>
    </row>
    <row r="849" spans="1:18" s="113" customFormat="1" x14ac:dyDescent="0.35">
      <c r="A849" s="107">
        <v>13</v>
      </c>
      <c r="B849" s="108" t="s">
        <v>59</v>
      </c>
      <c r="C849" s="108"/>
      <c r="D849" s="108"/>
      <c r="E849" s="108" t="s">
        <v>75</v>
      </c>
      <c r="F849" s="108"/>
      <c r="G849" s="108" t="s">
        <v>512</v>
      </c>
      <c r="H849" s="114">
        <f>SUM(H845:H848)</f>
        <v>18788</v>
      </c>
      <c r="I849" s="107"/>
      <c r="J849" s="110">
        <f>SUM(J844:J848)</f>
        <v>1673165.23</v>
      </c>
      <c r="K849" s="110">
        <f>SUM(K844:K848)</f>
        <v>1862194.2</v>
      </c>
      <c r="L849" s="110">
        <f>SUM(L844:L848)</f>
        <v>7153731.2799999993</v>
      </c>
      <c r="M849" s="110">
        <f>SUM(M844:M848)</f>
        <v>6871349.3399999989</v>
      </c>
      <c r="N849" s="108">
        <v>4</v>
      </c>
      <c r="O849" s="108">
        <v>4</v>
      </c>
      <c r="P849" s="108">
        <f>N849-O849</f>
        <v>0</v>
      </c>
      <c r="Q849" s="111">
        <f t="shared" si="31"/>
        <v>282381.94000000041</v>
      </c>
      <c r="R849" s="112">
        <f>L849/H849</f>
        <v>380.76065999574195</v>
      </c>
    </row>
    <row r="850" spans="1:18" x14ac:dyDescent="0.35">
      <c r="A850" s="101">
        <v>1</v>
      </c>
      <c r="B850" s="102" t="s">
        <v>59</v>
      </c>
      <c r="C850" s="102" t="s">
        <v>513</v>
      </c>
      <c r="D850" s="102" t="s">
        <v>143</v>
      </c>
      <c r="E850" s="102" t="s">
        <v>514</v>
      </c>
      <c r="F850" s="102" t="s">
        <v>208</v>
      </c>
      <c r="G850" s="102" t="s">
        <v>515</v>
      </c>
      <c r="H850" s="103"/>
      <c r="I850" s="101"/>
      <c r="J850" s="104"/>
      <c r="K850" s="105"/>
      <c r="L850" s="106"/>
      <c r="M850" s="106"/>
      <c r="N850" s="102"/>
      <c r="O850" s="102"/>
      <c r="P850" s="102"/>
    </row>
    <row r="851" spans="1:18" x14ac:dyDescent="0.35">
      <c r="A851" s="101">
        <v>2</v>
      </c>
      <c r="B851" s="102" t="s">
        <v>59</v>
      </c>
      <c r="C851" s="102" t="s">
        <v>513</v>
      </c>
      <c r="D851" s="102" t="s">
        <v>143</v>
      </c>
      <c r="E851" s="102" t="s">
        <v>514</v>
      </c>
      <c r="F851" s="102" t="s">
        <v>178</v>
      </c>
      <c r="G851" s="102" t="s">
        <v>1234</v>
      </c>
      <c r="H851" s="103">
        <v>2108</v>
      </c>
      <c r="I851" s="101">
        <v>2</v>
      </c>
      <c r="J851" s="106">
        <f>สกลนคร!F160</f>
        <v>286445.07</v>
      </c>
      <c r="K851" s="105">
        <f>สกลนคร!AI160</f>
        <v>273684.65000000002</v>
      </c>
      <c r="L851" s="106">
        <f>สกลนคร!AJ160</f>
        <v>1350196.98</v>
      </c>
      <c r="M851" s="106">
        <f>สกลนคร!AK160</f>
        <v>1314546.3999999999</v>
      </c>
      <c r="N851" s="102"/>
      <c r="O851" s="102"/>
      <c r="P851" s="102"/>
      <c r="Q851" s="94">
        <f t="shared" si="31"/>
        <v>35650.580000000075</v>
      </c>
      <c r="R851" s="95">
        <f t="shared" si="32"/>
        <v>640.51090132827323</v>
      </c>
    </row>
    <row r="852" spans="1:18" x14ac:dyDescent="0.35">
      <c r="A852" s="101">
        <v>3</v>
      </c>
      <c r="B852" s="102" t="s">
        <v>59</v>
      </c>
      <c r="C852" s="102" t="s">
        <v>513</v>
      </c>
      <c r="D852" s="102" t="s">
        <v>143</v>
      </c>
      <c r="E852" s="102" t="s">
        <v>514</v>
      </c>
      <c r="F852" s="102" t="s">
        <v>178</v>
      </c>
      <c r="G852" s="102" t="s">
        <v>1235</v>
      </c>
      <c r="H852" s="103">
        <v>3823</v>
      </c>
      <c r="I852" s="101">
        <v>3</v>
      </c>
      <c r="J852" s="106">
        <f>สกลนคร!F161</f>
        <v>101353.19</v>
      </c>
      <c r="K852" s="105">
        <f>สกลนคร!AI161</f>
        <v>136240.07</v>
      </c>
      <c r="L852" s="106">
        <f>สกลนคร!AJ161</f>
        <v>1991907.45</v>
      </c>
      <c r="M852" s="106">
        <f>สกลนคร!AK161</f>
        <v>2142479.39</v>
      </c>
      <c r="N852" s="102"/>
      <c r="O852" s="102"/>
      <c r="P852" s="102"/>
      <c r="Q852" s="94">
        <f t="shared" si="31"/>
        <v>-150571.94000000018</v>
      </c>
      <c r="R852" s="95">
        <f t="shared" si="32"/>
        <v>521.03255296887255</v>
      </c>
    </row>
    <row r="853" spans="1:18" x14ac:dyDescent="0.35">
      <c r="A853" s="101">
        <v>4</v>
      </c>
      <c r="B853" s="102" t="s">
        <v>59</v>
      </c>
      <c r="C853" s="102" t="s">
        <v>513</v>
      </c>
      <c r="D853" s="102" t="s">
        <v>143</v>
      </c>
      <c r="E853" s="102" t="s">
        <v>514</v>
      </c>
      <c r="F853" s="102" t="s">
        <v>178</v>
      </c>
      <c r="G853" s="102" t="s">
        <v>1236</v>
      </c>
      <c r="H853" s="103">
        <v>4042</v>
      </c>
      <c r="I853" s="101">
        <v>3</v>
      </c>
      <c r="J853" s="106">
        <f>สกลนคร!F162</f>
        <v>227397.45</v>
      </c>
      <c r="K853" s="105">
        <f>สกลนคร!AI162</f>
        <v>243777.71</v>
      </c>
      <c r="L853" s="106">
        <f>สกลนคร!AJ162</f>
        <v>1550387.5299999998</v>
      </c>
      <c r="M853" s="106">
        <f>สกลนคร!AK162</f>
        <v>1521040.5199999998</v>
      </c>
      <c r="N853" s="102"/>
      <c r="O853" s="102"/>
      <c r="P853" s="102"/>
      <c r="Q853" s="94">
        <f t="shared" si="31"/>
        <v>29347.010000000009</v>
      </c>
      <c r="R853" s="95">
        <f t="shared" si="32"/>
        <v>383.56940376051455</v>
      </c>
    </row>
    <row r="854" spans="1:18" x14ac:dyDescent="0.35">
      <c r="A854" s="101">
        <v>5</v>
      </c>
      <c r="B854" s="102" t="s">
        <v>59</v>
      </c>
      <c r="C854" s="102" t="s">
        <v>513</v>
      </c>
      <c r="D854" s="102" t="s">
        <v>143</v>
      </c>
      <c r="E854" s="102" t="s">
        <v>514</v>
      </c>
      <c r="F854" s="102" t="s">
        <v>178</v>
      </c>
      <c r="G854" s="102" t="s">
        <v>1237</v>
      </c>
      <c r="H854" s="103">
        <v>5471</v>
      </c>
      <c r="I854" s="101">
        <v>4</v>
      </c>
      <c r="J854" s="106">
        <f>สกลนคร!F163</f>
        <v>577508.34</v>
      </c>
      <c r="K854" s="105">
        <f>สกลนคร!AI163</f>
        <v>638005.89</v>
      </c>
      <c r="L854" s="106">
        <f>สกลนคร!AJ163</f>
        <v>2397046.4700000002</v>
      </c>
      <c r="M854" s="106">
        <f>สกลนคร!AK163</f>
        <v>2131147.14</v>
      </c>
      <c r="N854" s="102"/>
      <c r="O854" s="102"/>
      <c r="P854" s="102"/>
      <c r="Q854" s="94">
        <f t="shared" si="31"/>
        <v>265899.33000000007</v>
      </c>
      <c r="R854" s="95">
        <f t="shared" si="32"/>
        <v>438.13680679948823</v>
      </c>
    </row>
    <row r="855" spans="1:18" s="113" customFormat="1" x14ac:dyDescent="0.35">
      <c r="A855" s="107">
        <v>14</v>
      </c>
      <c r="B855" s="108" t="s">
        <v>59</v>
      </c>
      <c r="C855" s="108"/>
      <c r="D855" s="108"/>
      <c r="E855" s="108" t="s">
        <v>75</v>
      </c>
      <c r="F855" s="108"/>
      <c r="G855" s="108" t="s">
        <v>516</v>
      </c>
      <c r="H855" s="114">
        <f>SUM(H851:H854)</f>
        <v>15444</v>
      </c>
      <c r="I855" s="107"/>
      <c r="J855" s="110">
        <f>SUM(J850:J854)</f>
        <v>1192704.0499999998</v>
      </c>
      <c r="K855" s="110">
        <f>SUM(K850:K854)</f>
        <v>1291708.32</v>
      </c>
      <c r="L855" s="110">
        <f>SUM(L850:L854)</f>
        <v>7289538.4299999997</v>
      </c>
      <c r="M855" s="110">
        <f>SUM(M850:M854)</f>
        <v>7109213.4499999993</v>
      </c>
      <c r="N855" s="108">
        <v>4</v>
      </c>
      <c r="O855" s="108">
        <v>4</v>
      </c>
      <c r="P855" s="108">
        <f>N855-O855</f>
        <v>0</v>
      </c>
      <c r="Q855" s="111">
        <f t="shared" si="31"/>
        <v>180324.98000000045</v>
      </c>
      <c r="R855" s="112">
        <f>L855/H855</f>
        <v>471.99808534058531</v>
      </c>
    </row>
    <row r="856" spans="1:18" x14ac:dyDescent="0.35">
      <c r="A856" s="101">
        <v>1</v>
      </c>
      <c r="B856" s="102" t="s">
        <v>59</v>
      </c>
      <c r="C856" s="102" t="s">
        <v>517</v>
      </c>
      <c r="D856" s="102" t="s">
        <v>146</v>
      </c>
      <c r="E856" s="102" t="s">
        <v>518</v>
      </c>
      <c r="F856" s="102" t="s">
        <v>208</v>
      </c>
      <c r="G856" s="102" t="s">
        <v>519</v>
      </c>
      <c r="H856" s="103"/>
      <c r="I856" s="101"/>
      <c r="J856" s="104"/>
      <c r="K856" s="105"/>
      <c r="L856" s="106"/>
      <c r="M856" s="106"/>
      <c r="N856" s="102"/>
      <c r="O856" s="102"/>
      <c r="P856" s="102"/>
    </row>
    <row r="857" spans="1:18" x14ac:dyDescent="0.35">
      <c r="A857" s="101">
        <v>2</v>
      </c>
      <c r="B857" s="102" t="s">
        <v>59</v>
      </c>
      <c r="C857" s="102" t="s">
        <v>517</v>
      </c>
      <c r="D857" s="102" t="s">
        <v>146</v>
      </c>
      <c r="E857" s="102" t="s">
        <v>518</v>
      </c>
      <c r="F857" s="102" t="s">
        <v>178</v>
      </c>
      <c r="G857" s="102" t="s">
        <v>1238</v>
      </c>
      <c r="H857" s="103">
        <v>2489</v>
      </c>
      <c r="I857" s="101">
        <v>2</v>
      </c>
      <c r="J857" s="106">
        <f>สกลนคร!F164</f>
        <v>1013972.83</v>
      </c>
      <c r="K857" s="105">
        <f>สกลนคร!AI164</f>
        <v>1061084.3299999998</v>
      </c>
      <c r="L857" s="106">
        <f>สกลนคร!AJ164</f>
        <v>1283161.47</v>
      </c>
      <c r="M857" s="106">
        <f>สกลนคร!AK164</f>
        <v>1211265.1199999999</v>
      </c>
      <c r="N857" s="102"/>
      <c r="O857" s="102"/>
      <c r="P857" s="102"/>
      <c r="Q857" s="94">
        <f t="shared" si="31"/>
        <v>71896.350000000093</v>
      </c>
      <c r="R857" s="95">
        <f t="shared" si="32"/>
        <v>515.53293290478098</v>
      </c>
    </row>
    <row r="858" spans="1:18" x14ac:dyDescent="0.35">
      <c r="A858" s="101">
        <v>3</v>
      </c>
      <c r="B858" s="102" t="s">
        <v>59</v>
      </c>
      <c r="C858" s="102" t="s">
        <v>517</v>
      </c>
      <c r="D858" s="102" t="s">
        <v>146</v>
      </c>
      <c r="E858" s="102" t="s">
        <v>518</v>
      </c>
      <c r="F858" s="102" t="s">
        <v>178</v>
      </c>
      <c r="G858" s="102" t="s">
        <v>1239</v>
      </c>
      <c r="H858" s="103">
        <v>3680</v>
      </c>
      <c r="I858" s="101">
        <v>3</v>
      </c>
      <c r="J858" s="106">
        <f>สกลนคร!F165</f>
        <v>1045993.65</v>
      </c>
      <c r="K858" s="105">
        <f>สกลนคร!AI165</f>
        <v>1021519.96</v>
      </c>
      <c r="L858" s="106">
        <f>สกลนคร!AJ165</f>
        <v>1358117.42</v>
      </c>
      <c r="M858" s="106">
        <f>สกลนคร!AK165</f>
        <v>1345565.13</v>
      </c>
      <c r="N858" s="102"/>
      <c r="O858" s="102"/>
      <c r="P858" s="102"/>
      <c r="Q858" s="94">
        <f t="shared" si="31"/>
        <v>12552.290000000037</v>
      </c>
      <c r="R858" s="95">
        <f t="shared" si="32"/>
        <v>369.05364673913044</v>
      </c>
    </row>
    <row r="859" spans="1:18" x14ac:dyDescent="0.35">
      <c r="A859" s="101">
        <v>4</v>
      </c>
      <c r="B859" s="102" t="s">
        <v>59</v>
      </c>
      <c r="C859" s="102" t="s">
        <v>517</v>
      </c>
      <c r="D859" s="102" t="s">
        <v>146</v>
      </c>
      <c r="E859" s="102" t="s">
        <v>518</v>
      </c>
      <c r="F859" s="102" t="s">
        <v>178</v>
      </c>
      <c r="G859" s="102" t="s">
        <v>1240</v>
      </c>
      <c r="H859" s="103">
        <v>5212</v>
      </c>
      <c r="I859" s="101">
        <v>4</v>
      </c>
      <c r="J859" s="106">
        <f>สกลนคร!F166</f>
        <v>598304.34</v>
      </c>
      <c r="K859" s="105">
        <f>สกลนคร!AI166</f>
        <v>642724.57999999996</v>
      </c>
      <c r="L859" s="106">
        <f>สกลนคร!AJ166</f>
        <v>1838427.99</v>
      </c>
      <c r="M859" s="106">
        <f>สกลนคร!AK166</f>
        <v>1684278.37</v>
      </c>
      <c r="N859" s="102"/>
      <c r="O859" s="102"/>
      <c r="P859" s="102"/>
      <c r="Q859" s="94">
        <f t="shared" si="31"/>
        <v>154149.61999999988</v>
      </c>
      <c r="R859" s="95">
        <f t="shared" si="32"/>
        <v>352.72985226400613</v>
      </c>
    </row>
    <row r="860" spans="1:18" x14ac:dyDescent="0.35">
      <c r="A860" s="101">
        <v>5</v>
      </c>
      <c r="B860" s="102" t="s">
        <v>59</v>
      </c>
      <c r="C860" s="102" t="s">
        <v>517</v>
      </c>
      <c r="D860" s="102" t="s">
        <v>146</v>
      </c>
      <c r="E860" s="102" t="s">
        <v>518</v>
      </c>
      <c r="F860" s="102" t="s">
        <v>178</v>
      </c>
      <c r="G860" s="102" t="s">
        <v>1241</v>
      </c>
      <c r="H860" s="103">
        <v>2800</v>
      </c>
      <c r="I860" s="101">
        <v>2</v>
      </c>
      <c r="J860" s="106">
        <f>สกลนคร!F167</f>
        <v>781848.23</v>
      </c>
      <c r="K860" s="105">
        <f>สกลนคร!AI167</f>
        <v>773012.81</v>
      </c>
      <c r="L860" s="106">
        <f>สกลนคร!AJ167</f>
        <v>1917976.13</v>
      </c>
      <c r="M860" s="106">
        <f>สกลนคร!AK167</f>
        <v>1806177.65</v>
      </c>
      <c r="N860" s="102"/>
      <c r="O860" s="102"/>
      <c r="P860" s="102"/>
      <c r="Q860" s="94">
        <f t="shared" si="31"/>
        <v>111798.47999999998</v>
      </c>
      <c r="R860" s="95">
        <f t="shared" si="32"/>
        <v>684.99147499999992</v>
      </c>
    </row>
    <row r="861" spans="1:18" x14ac:dyDescent="0.35">
      <c r="A861" s="101">
        <v>6</v>
      </c>
      <c r="B861" s="102" t="s">
        <v>59</v>
      </c>
      <c r="C861" s="102" t="s">
        <v>517</v>
      </c>
      <c r="D861" s="102" t="s">
        <v>146</v>
      </c>
      <c r="E861" s="102" t="s">
        <v>518</v>
      </c>
      <c r="F861" s="102" t="s">
        <v>178</v>
      </c>
      <c r="G861" s="102" t="s">
        <v>1242</v>
      </c>
      <c r="H861" s="103">
        <v>3862</v>
      </c>
      <c r="I861" s="101">
        <v>3</v>
      </c>
      <c r="J861" s="106">
        <f>สกลนคร!F168</f>
        <v>445840.98</v>
      </c>
      <c r="K861" s="105">
        <f>สกลนคร!AI168</f>
        <v>428113.95999999996</v>
      </c>
      <c r="L861" s="106">
        <f>สกลนคร!AJ168</f>
        <v>2306346.84</v>
      </c>
      <c r="M861" s="106">
        <f>สกลนคร!AK168</f>
        <v>2504423.4</v>
      </c>
      <c r="N861" s="102"/>
      <c r="O861" s="102"/>
      <c r="P861" s="102"/>
      <c r="Q861" s="94">
        <f t="shared" si="31"/>
        <v>-198076.56000000006</v>
      </c>
      <c r="R861" s="95">
        <f t="shared" si="32"/>
        <v>597.18975660279648</v>
      </c>
    </row>
    <row r="862" spans="1:18" s="113" customFormat="1" x14ac:dyDescent="0.35">
      <c r="A862" s="107">
        <v>15</v>
      </c>
      <c r="B862" s="108" t="s">
        <v>59</v>
      </c>
      <c r="C862" s="108"/>
      <c r="D862" s="108"/>
      <c r="E862" s="108" t="s">
        <v>75</v>
      </c>
      <c r="F862" s="108"/>
      <c r="G862" s="108" t="s">
        <v>520</v>
      </c>
      <c r="H862" s="114">
        <f>SUM(H857:H861)</f>
        <v>18043</v>
      </c>
      <c r="I862" s="107"/>
      <c r="J862" s="110">
        <f>SUM(J856:J861)</f>
        <v>3885960.03</v>
      </c>
      <c r="K862" s="145">
        <f>SUM(K856:K861)</f>
        <v>3926455.6399999997</v>
      </c>
      <c r="L862" s="110">
        <f>SUM(L856:L861)</f>
        <v>8704029.8499999996</v>
      </c>
      <c r="M862" s="110">
        <f>SUM(M856:M861)</f>
        <v>8551709.6699999999</v>
      </c>
      <c r="N862" s="108">
        <v>5</v>
      </c>
      <c r="O862" s="108">
        <v>5</v>
      </c>
      <c r="P862" s="108">
        <f>N862-O862</f>
        <v>0</v>
      </c>
      <c r="Q862" s="111">
        <f t="shared" si="31"/>
        <v>152320.1799999997</v>
      </c>
      <c r="R862" s="112">
        <f>L862/H862</f>
        <v>482.40480241644957</v>
      </c>
    </row>
    <row r="863" spans="1:18" x14ac:dyDescent="0.35">
      <c r="A863" s="101">
        <v>1</v>
      </c>
      <c r="B863" s="102" t="s">
        <v>59</v>
      </c>
      <c r="C863" s="102" t="s">
        <v>521</v>
      </c>
      <c r="D863" s="102" t="s">
        <v>148</v>
      </c>
      <c r="E863" s="102" t="s">
        <v>522</v>
      </c>
      <c r="F863" s="102" t="s">
        <v>208</v>
      </c>
      <c r="G863" s="102" t="s">
        <v>523</v>
      </c>
      <c r="H863" s="103"/>
      <c r="I863" s="101"/>
      <c r="J863" s="104"/>
      <c r="K863" s="105"/>
      <c r="L863" s="106"/>
      <c r="M863" s="106"/>
      <c r="N863" s="102"/>
      <c r="O863" s="102"/>
      <c r="P863" s="102"/>
    </row>
    <row r="864" spans="1:18" x14ac:dyDescent="0.35">
      <c r="A864" s="101">
        <v>2</v>
      </c>
      <c r="B864" s="102" t="s">
        <v>59</v>
      </c>
      <c r="C864" s="102" t="s">
        <v>521</v>
      </c>
      <c r="D864" s="102" t="s">
        <v>148</v>
      </c>
      <c r="E864" s="102" t="s">
        <v>522</v>
      </c>
      <c r="F864" s="102" t="s">
        <v>178</v>
      </c>
      <c r="G864" s="102" t="s">
        <v>1243</v>
      </c>
      <c r="H864" s="103">
        <v>997</v>
      </c>
      <c r="I864" s="101">
        <v>1</v>
      </c>
      <c r="J864" s="106">
        <f>สกลนคร!F169</f>
        <v>577627.79</v>
      </c>
      <c r="K864" s="105">
        <f>สกลนคร!AI169</f>
        <v>647852.46</v>
      </c>
      <c r="L864" s="106">
        <f>สกลนคร!AJ169</f>
        <v>1270741.69</v>
      </c>
      <c r="M864" s="106">
        <f>สกลนคร!AK169</f>
        <v>1171213.22</v>
      </c>
      <c r="N864" s="102"/>
      <c r="O864" s="102"/>
      <c r="P864" s="102"/>
      <c r="Q864" s="94">
        <f t="shared" si="31"/>
        <v>99528.469999999972</v>
      </c>
      <c r="R864" s="95">
        <f t="shared" si="32"/>
        <v>1274.5653861584753</v>
      </c>
    </row>
    <row r="865" spans="1:18" x14ac:dyDescent="0.35">
      <c r="A865" s="101">
        <v>3</v>
      </c>
      <c r="B865" s="102" t="s">
        <v>59</v>
      </c>
      <c r="C865" s="102" t="s">
        <v>521</v>
      </c>
      <c r="D865" s="102" t="s">
        <v>148</v>
      </c>
      <c r="E865" s="102" t="s">
        <v>522</v>
      </c>
      <c r="F865" s="102" t="s">
        <v>178</v>
      </c>
      <c r="G865" s="102" t="s">
        <v>1244</v>
      </c>
      <c r="H865" s="103">
        <v>5720</v>
      </c>
      <c r="I865" s="101">
        <v>4</v>
      </c>
      <c r="J865" s="106">
        <f>สกลนคร!F170</f>
        <v>735823.08</v>
      </c>
      <c r="K865" s="105">
        <f>สกลนคร!AI170</f>
        <v>689942.44</v>
      </c>
      <c r="L865" s="106">
        <f>สกลนคร!AJ170</f>
        <v>1897581.9000000001</v>
      </c>
      <c r="M865" s="106">
        <f>สกลนคร!AK170</f>
        <v>1819461.7</v>
      </c>
      <c r="N865" s="102"/>
      <c r="O865" s="102"/>
      <c r="P865" s="102"/>
      <c r="Q865" s="94">
        <f t="shared" si="31"/>
        <v>78120.200000000186</v>
      </c>
      <c r="R865" s="95">
        <f t="shared" si="32"/>
        <v>331.74508741258745</v>
      </c>
    </row>
    <row r="866" spans="1:18" x14ac:dyDescent="0.35">
      <c r="A866" s="101">
        <v>4</v>
      </c>
      <c r="B866" s="102" t="s">
        <v>59</v>
      </c>
      <c r="C866" s="102" t="s">
        <v>521</v>
      </c>
      <c r="D866" s="102" t="s">
        <v>148</v>
      </c>
      <c r="E866" s="102" t="s">
        <v>522</v>
      </c>
      <c r="F866" s="102" t="s">
        <v>178</v>
      </c>
      <c r="G866" s="102" t="s">
        <v>1245</v>
      </c>
      <c r="H866" s="103">
        <v>3258</v>
      </c>
      <c r="I866" s="101">
        <v>3</v>
      </c>
      <c r="J866" s="106">
        <f>สกลนคร!F171</f>
        <v>579339.59</v>
      </c>
      <c r="K866" s="105">
        <f>สกลนคร!AI171</f>
        <v>686322.53999999992</v>
      </c>
      <c r="L866" s="106">
        <f>สกลนคร!AJ171</f>
        <v>1546418.21</v>
      </c>
      <c r="M866" s="106">
        <f>สกลนคร!AK171</f>
        <v>1480180.1600000001</v>
      </c>
      <c r="N866" s="102"/>
      <c r="O866" s="102"/>
      <c r="P866" s="102"/>
      <c r="Q866" s="94">
        <f t="shared" si="31"/>
        <v>66238.049999999814</v>
      </c>
      <c r="R866" s="95">
        <f t="shared" si="32"/>
        <v>474.65261203192142</v>
      </c>
    </row>
    <row r="867" spans="1:18" x14ac:dyDescent="0.35">
      <c r="A867" s="101">
        <v>5</v>
      </c>
      <c r="B867" s="102" t="s">
        <v>59</v>
      </c>
      <c r="C867" s="102" t="s">
        <v>521</v>
      </c>
      <c r="D867" s="102" t="s">
        <v>148</v>
      </c>
      <c r="E867" s="102" t="s">
        <v>522</v>
      </c>
      <c r="F867" s="102" t="s">
        <v>178</v>
      </c>
      <c r="G867" s="102" t="s">
        <v>1246</v>
      </c>
      <c r="H867" s="103">
        <v>5165</v>
      </c>
      <c r="I867" s="101">
        <v>4</v>
      </c>
      <c r="J867" s="106">
        <f>สกลนคร!F172</f>
        <v>696725.42</v>
      </c>
      <c r="K867" s="105">
        <f>สกลนคร!AI172</f>
        <v>557831.06000000006</v>
      </c>
      <c r="L867" s="106">
        <f>สกลนคร!AJ172</f>
        <v>1949514.6800000002</v>
      </c>
      <c r="M867" s="106">
        <f>สกลนคร!AK172</f>
        <v>1924027.81</v>
      </c>
      <c r="N867" s="102"/>
      <c r="O867" s="102"/>
      <c r="P867" s="102"/>
      <c r="Q867" s="94">
        <f t="shared" si="31"/>
        <v>25486.870000000112</v>
      </c>
      <c r="R867" s="95">
        <f t="shared" si="32"/>
        <v>377.44717909002907</v>
      </c>
    </row>
    <row r="868" spans="1:18" x14ac:dyDescent="0.35">
      <c r="A868" s="101">
        <v>6</v>
      </c>
      <c r="B868" s="102" t="s">
        <v>59</v>
      </c>
      <c r="C868" s="102" t="s">
        <v>521</v>
      </c>
      <c r="D868" s="102" t="s">
        <v>148</v>
      </c>
      <c r="E868" s="102" t="s">
        <v>522</v>
      </c>
      <c r="F868" s="102" t="s">
        <v>178</v>
      </c>
      <c r="G868" s="102" t="s">
        <v>1247</v>
      </c>
      <c r="H868" s="103">
        <v>3445</v>
      </c>
      <c r="I868" s="101">
        <v>3</v>
      </c>
      <c r="J868" s="106">
        <f>สกลนคร!F173</f>
        <v>1246621.79</v>
      </c>
      <c r="K868" s="105">
        <f>สกลนคร!AI173</f>
        <v>1279089.56</v>
      </c>
      <c r="L868" s="106">
        <f>สกลนคร!AJ173</f>
        <v>2068811.0999999999</v>
      </c>
      <c r="M868" s="106">
        <f>สกลนคร!AK173</f>
        <v>1777246.8</v>
      </c>
      <c r="N868" s="102"/>
      <c r="O868" s="102"/>
      <c r="P868" s="102"/>
      <c r="Q868" s="94">
        <f t="shared" si="31"/>
        <v>291564.29999999981</v>
      </c>
      <c r="R868" s="95">
        <f t="shared" si="32"/>
        <v>600.52571843251087</v>
      </c>
    </row>
    <row r="869" spans="1:18" x14ac:dyDescent="0.35">
      <c r="A869" s="101">
        <v>7</v>
      </c>
      <c r="B869" s="102" t="s">
        <v>59</v>
      </c>
      <c r="C869" s="102" t="s">
        <v>521</v>
      </c>
      <c r="D869" s="102" t="s">
        <v>148</v>
      </c>
      <c r="E869" s="102" t="s">
        <v>522</v>
      </c>
      <c r="F869" s="102" t="s">
        <v>178</v>
      </c>
      <c r="G869" s="102" t="s">
        <v>1248</v>
      </c>
      <c r="H869" s="103">
        <v>6336</v>
      </c>
      <c r="I869" s="101">
        <v>5</v>
      </c>
      <c r="J869" s="106">
        <f>สกลนคร!F174</f>
        <v>588078.72</v>
      </c>
      <c r="K869" s="105">
        <f>สกลนคร!AI174</f>
        <v>696705.51</v>
      </c>
      <c r="L869" s="106">
        <f>สกลนคร!AJ174</f>
        <v>1972445.22</v>
      </c>
      <c r="M869" s="106">
        <f>สกลนคร!AK174</f>
        <v>1855181.5999999999</v>
      </c>
      <c r="N869" s="102"/>
      <c r="O869" s="102"/>
      <c r="P869" s="102"/>
      <c r="Q869" s="94">
        <f t="shared" si="31"/>
        <v>117263.62000000011</v>
      </c>
      <c r="R869" s="95">
        <f t="shared" si="32"/>
        <v>311.30764204545454</v>
      </c>
    </row>
    <row r="870" spans="1:18" s="113" customFormat="1" x14ac:dyDescent="0.35">
      <c r="A870" s="107">
        <v>16</v>
      </c>
      <c r="B870" s="108" t="s">
        <v>59</v>
      </c>
      <c r="C870" s="108"/>
      <c r="D870" s="108"/>
      <c r="E870" s="108" t="s">
        <v>75</v>
      </c>
      <c r="F870" s="108"/>
      <c r="G870" s="108" t="s">
        <v>524</v>
      </c>
      <c r="H870" s="114">
        <f>SUM(H864:H869)</f>
        <v>24921</v>
      </c>
      <c r="I870" s="107"/>
      <c r="J870" s="110">
        <f>SUM(J863:J869)</f>
        <v>4424216.3899999997</v>
      </c>
      <c r="K870" s="110">
        <f>SUM(K863:K869)</f>
        <v>4557743.57</v>
      </c>
      <c r="L870" s="110">
        <f>SUM(L863:L869)</f>
        <v>10705512.800000001</v>
      </c>
      <c r="M870" s="110">
        <f>SUM(M863:M869)</f>
        <v>10027311.290000001</v>
      </c>
      <c r="N870" s="108">
        <v>6</v>
      </c>
      <c r="O870" s="108">
        <v>6</v>
      </c>
      <c r="P870" s="108">
        <f>N870-O870</f>
        <v>0</v>
      </c>
      <c r="Q870" s="111">
        <f t="shared" si="31"/>
        <v>678201.50999999978</v>
      </c>
      <c r="R870" s="112">
        <f>L870/H870</f>
        <v>429.57797841178126</v>
      </c>
    </row>
    <row r="871" spans="1:18" x14ac:dyDescent="0.35">
      <c r="A871" s="101">
        <v>1</v>
      </c>
      <c r="B871" s="102" t="s">
        <v>59</v>
      </c>
      <c r="C871" s="102" t="s">
        <v>525</v>
      </c>
      <c r="D871" s="102" t="s">
        <v>150</v>
      </c>
      <c r="E871" s="102" t="s">
        <v>526</v>
      </c>
      <c r="F871" s="102" t="s">
        <v>208</v>
      </c>
      <c r="G871" s="102" t="s">
        <v>527</v>
      </c>
      <c r="H871" s="103"/>
      <c r="I871" s="101"/>
      <c r="J871" s="104"/>
      <c r="K871" s="105"/>
      <c r="L871" s="106"/>
      <c r="M871" s="106"/>
      <c r="N871" s="102"/>
      <c r="O871" s="102"/>
      <c r="P871" s="102"/>
    </row>
    <row r="872" spans="1:18" x14ac:dyDescent="0.35">
      <c r="A872" s="101">
        <v>2</v>
      </c>
      <c r="B872" s="102" t="s">
        <v>59</v>
      </c>
      <c r="C872" s="102" t="s">
        <v>525</v>
      </c>
      <c r="D872" s="102" t="s">
        <v>150</v>
      </c>
      <c r="E872" s="102" t="s">
        <v>526</v>
      </c>
      <c r="F872" s="102" t="s">
        <v>178</v>
      </c>
      <c r="G872" s="102" t="s">
        <v>1249</v>
      </c>
      <c r="H872" s="103">
        <v>4782</v>
      </c>
      <c r="I872" s="101">
        <v>4</v>
      </c>
      <c r="J872" s="106">
        <f>สกลนคร!F175</f>
        <v>943586.12</v>
      </c>
      <c r="K872" s="105">
        <f>สกลนคร!AI175</f>
        <v>960439.22</v>
      </c>
      <c r="L872" s="106">
        <f>สกลนคร!AJ175</f>
        <v>2195882.09</v>
      </c>
      <c r="M872" s="106">
        <f>สกลนคร!AK175</f>
        <v>1804511.62</v>
      </c>
      <c r="N872" s="102"/>
      <c r="O872" s="102"/>
      <c r="P872" s="102"/>
      <c r="Q872" s="94">
        <f t="shared" si="31"/>
        <v>391370.46999999974</v>
      </c>
      <c r="R872" s="95">
        <f t="shared" si="32"/>
        <v>459.19742576327894</v>
      </c>
    </row>
    <row r="873" spans="1:18" x14ac:dyDescent="0.35">
      <c r="A873" s="101">
        <v>3</v>
      </c>
      <c r="B873" s="102" t="s">
        <v>59</v>
      </c>
      <c r="C873" s="102" t="s">
        <v>525</v>
      </c>
      <c r="D873" s="102" t="s">
        <v>150</v>
      </c>
      <c r="E873" s="102" t="s">
        <v>526</v>
      </c>
      <c r="F873" s="102" t="s">
        <v>178</v>
      </c>
      <c r="G873" s="102" t="s">
        <v>1250</v>
      </c>
      <c r="H873" s="103">
        <v>3511</v>
      </c>
      <c r="I873" s="101">
        <v>3</v>
      </c>
      <c r="J873" s="106">
        <f>สกลนคร!F176</f>
        <v>957274.01</v>
      </c>
      <c r="K873" s="105">
        <f>สกลนคร!AI176</f>
        <v>993057.66</v>
      </c>
      <c r="L873" s="106">
        <f>สกลนคร!AJ176</f>
        <v>2228885.0300000003</v>
      </c>
      <c r="M873" s="106">
        <f>สกลนคร!AK176</f>
        <v>1897254.6199999999</v>
      </c>
      <c r="N873" s="102"/>
      <c r="O873" s="102"/>
      <c r="P873" s="102"/>
      <c r="Q873" s="94">
        <f t="shared" si="31"/>
        <v>331630.41000000038</v>
      </c>
      <c r="R873" s="95">
        <f t="shared" si="32"/>
        <v>634.82911706066659</v>
      </c>
    </row>
    <row r="874" spans="1:18" x14ac:dyDescent="0.35">
      <c r="A874" s="101">
        <v>4</v>
      </c>
      <c r="B874" s="102" t="s">
        <v>59</v>
      </c>
      <c r="C874" s="102" t="s">
        <v>525</v>
      </c>
      <c r="D874" s="102" t="s">
        <v>150</v>
      </c>
      <c r="E874" s="102" t="s">
        <v>526</v>
      </c>
      <c r="F874" s="102" t="s">
        <v>178</v>
      </c>
      <c r="G874" s="102" t="s">
        <v>1251</v>
      </c>
      <c r="H874" s="103">
        <v>2116</v>
      </c>
      <c r="I874" s="101">
        <v>2</v>
      </c>
      <c r="J874" s="106">
        <f>สกลนคร!F177</f>
        <v>815251.23</v>
      </c>
      <c r="K874" s="105">
        <f>สกลนคร!AI177</f>
        <v>830159.21</v>
      </c>
      <c r="L874" s="106">
        <f>สกลนคร!AJ177</f>
        <v>1419753.28</v>
      </c>
      <c r="M874" s="106">
        <f>สกลนคร!AK177</f>
        <v>1141606.69</v>
      </c>
      <c r="N874" s="102"/>
      <c r="O874" s="102"/>
      <c r="P874" s="102"/>
      <c r="Q874" s="94">
        <f t="shared" si="31"/>
        <v>278146.59000000008</v>
      </c>
      <c r="R874" s="95">
        <f t="shared" si="32"/>
        <v>670.96090737240081</v>
      </c>
    </row>
    <row r="875" spans="1:18" x14ac:dyDescent="0.35">
      <c r="A875" s="101">
        <v>5</v>
      </c>
      <c r="B875" s="102" t="s">
        <v>59</v>
      </c>
      <c r="C875" s="102" t="s">
        <v>525</v>
      </c>
      <c r="D875" s="102" t="s">
        <v>150</v>
      </c>
      <c r="E875" s="102" t="s">
        <v>526</v>
      </c>
      <c r="F875" s="102" t="s">
        <v>178</v>
      </c>
      <c r="G875" s="102" t="s">
        <v>1252</v>
      </c>
      <c r="H875" s="103">
        <v>5068</v>
      </c>
      <c r="I875" s="101">
        <v>4</v>
      </c>
      <c r="J875" s="106">
        <f>สกลนคร!F178</f>
        <v>864412.27</v>
      </c>
      <c r="K875" s="105">
        <f>สกลนคร!AI178</f>
        <v>878682.63</v>
      </c>
      <c r="L875" s="106">
        <f>สกลนคร!AJ178</f>
        <v>1960201.53</v>
      </c>
      <c r="M875" s="106">
        <f>สกลนคร!AK178</f>
        <v>1364634.24</v>
      </c>
      <c r="N875" s="102"/>
      <c r="O875" s="102"/>
      <c r="P875" s="102"/>
      <c r="Q875" s="94">
        <f t="shared" si="31"/>
        <v>595567.29</v>
      </c>
      <c r="R875" s="95">
        <f t="shared" si="32"/>
        <v>386.78009668508287</v>
      </c>
    </row>
    <row r="876" spans="1:18" x14ac:dyDescent="0.35">
      <c r="A876" s="101">
        <v>6</v>
      </c>
      <c r="B876" s="102" t="s">
        <v>59</v>
      </c>
      <c r="C876" s="102" t="s">
        <v>525</v>
      </c>
      <c r="D876" s="102" t="s">
        <v>150</v>
      </c>
      <c r="E876" s="102" t="s">
        <v>526</v>
      </c>
      <c r="F876" s="102" t="s">
        <v>178</v>
      </c>
      <c r="G876" s="102" t="s">
        <v>1253</v>
      </c>
      <c r="H876" s="103">
        <v>2178</v>
      </c>
      <c r="I876" s="101">
        <v>2</v>
      </c>
      <c r="J876" s="106">
        <f>สกลนคร!F179</f>
        <v>965963.95</v>
      </c>
      <c r="K876" s="105">
        <f>สกลนคร!AI179</f>
        <v>973856.64999999991</v>
      </c>
      <c r="L876" s="106">
        <f>สกลนคร!AJ179</f>
        <v>1425855.3199999998</v>
      </c>
      <c r="M876" s="106">
        <f>สกลนคร!AK179</f>
        <v>1146852.3900000001</v>
      </c>
      <c r="N876" s="102"/>
      <c r="O876" s="102"/>
      <c r="P876" s="102"/>
      <c r="Q876" s="94">
        <f t="shared" si="31"/>
        <v>279002.9299999997</v>
      </c>
      <c r="R876" s="95">
        <f t="shared" si="32"/>
        <v>654.66268135904488</v>
      </c>
    </row>
    <row r="877" spans="1:18" x14ac:dyDescent="0.35">
      <c r="A877" s="101">
        <v>7</v>
      </c>
      <c r="B877" s="102" t="s">
        <v>59</v>
      </c>
      <c r="C877" s="102" t="s">
        <v>525</v>
      </c>
      <c r="D877" s="102" t="s">
        <v>150</v>
      </c>
      <c r="E877" s="102" t="s">
        <v>526</v>
      </c>
      <c r="F877" s="102" t="s">
        <v>178</v>
      </c>
      <c r="G877" s="102" t="s">
        <v>1254</v>
      </c>
      <c r="H877" s="103">
        <v>3138</v>
      </c>
      <c r="I877" s="101">
        <v>3</v>
      </c>
      <c r="J877" s="106">
        <f>สกลนคร!F180</f>
        <v>729113.9</v>
      </c>
      <c r="K877" s="105">
        <f>สกลนคร!AI180</f>
        <v>753808.19</v>
      </c>
      <c r="L877" s="106">
        <f>สกลนคร!AJ180</f>
        <v>1669790</v>
      </c>
      <c r="M877" s="106">
        <f>สกลนคร!AK180</f>
        <v>1267752.3400000001</v>
      </c>
      <c r="N877" s="102"/>
      <c r="O877" s="102"/>
      <c r="P877" s="102"/>
      <c r="Q877" s="94">
        <f t="shared" si="31"/>
        <v>402037.65999999992</v>
      </c>
      <c r="R877" s="95">
        <f t="shared" si="32"/>
        <v>532.11918419375399</v>
      </c>
    </row>
    <row r="878" spans="1:18" x14ac:dyDescent="0.35">
      <c r="A878" s="101">
        <v>8</v>
      </c>
      <c r="B878" s="102" t="s">
        <v>59</v>
      </c>
      <c r="C878" s="102" t="s">
        <v>525</v>
      </c>
      <c r="D878" s="102" t="s">
        <v>150</v>
      </c>
      <c r="E878" s="102" t="s">
        <v>526</v>
      </c>
      <c r="F878" s="102" t="s">
        <v>178</v>
      </c>
      <c r="G878" s="102" t="s">
        <v>1255</v>
      </c>
      <c r="H878" s="103">
        <v>3606</v>
      </c>
      <c r="I878" s="101">
        <v>3</v>
      </c>
      <c r="J878" s="106">
        <f>สกลนคร!F181</f>
        <v>720487.82</v>
      </c>
      <c r="K878" s="105">
        <f>สกลนคร!AI181</f>
        <v>736869.94</v>
      </c>
      <c r="L878" s="106">
        <f>สกลนคร!AJ181</f>
        <v>1957955.47</v>
      </c>
      <c r="M878" s="106">
        <f>สกลนคร!AK181</f>
        <v>1427226.49</v>
      </c>
      <c r="N878" s="102"/>
      <c r="O878" s="102"/>
      <c r="P878" s="102"/>
      <c r="Q878" s="94">
        <f t="shared" si="31"/>
        <v>530728.98</v>
      </c>
      <c r="R878" s="95">
        <f t="shared" si="32"/>
        <v>542.97156683305604</v>
      </c>
    </row>
    <row r="879" spans="1:18" s="113" customFormat="1" x14ac:dyDescent="0.35">
      <c r="A879" s="107">
        <v>17</v>
      </c>
      <c r="B879" s="108" t="s">
        <v>59</v>
      </c>
      <c r="C879" s="108"/>
      <c r="D879" s="108"/>
      <c r="E879" s="108" t="s">
        <v>75</v>
      </c>
      <c r="F879" s="108"/>
      <c r="G879" s="108" t="s">
        <v>528</v>
      </c>
      <c r="H879" s="114">
        <f>SUM(H872:H878)</f>
        <v>24399</v>
      </c>
      <c r="I879" s="107"/>
      <c r="J879" s="110">
        <f>SUM(J871:J878)</f>
        <v>5996089.3000000007</v>
      </c>
      <c r="K879" s="110">
        <f>SUM(K871:K878)</f>
        <v>6126873.4999999981</v>
      </c>
      <c r="L879" s="110">
        <f>SUM(L871:L878)</f>
        <v>12858322.720000001</v>
      </c>
      <c r="M879" s="110">
        <f>SUM(M871:M878)</f>
        <v>10049838.390000001</v>
      </c>
      <c r="N879" s="108">
        <v>7</v>
      </c>
      <c r="O879" s="108">
        <v>7</v>
      </c>
      <c r="P879" s="108">
        <f>N879-O879</f>
        <v>0</v>
      </c>
      <c r="Q879" s="111">
        <f t="shared" si="31"/>
        <v>2808484.33</v>
      </c>
      <c r="R879" s="112">
        <f>L879/H879</f>
        <v>527.002037788434</v>
      </c>
    </row>
    <row r="880" spans="1:18" x14ac:dyDescent="0.35">
      <c r="A880" s="101">
        <v>1</v>
      </c>
      <c r="B880" s="102" t="s">
        <v>59</v>
      </c>
      <c r="C880" s="102" t="s">
        <v>529</v>
      </c>
      <c r="D880" s="102" t="s">
        <v>530</v>
      </c>
      <c r="E880" s="102" t="s">
        <v>531</v>
      </c>
      <c r="F880" s="102" t="s">
        <v>208</v>
      </c>
      <c r="G880" s="102" t="s">
        <v>532</v>
      </c>
      <c r="H880" s="103"/>
      <c r="I880" s="101"/>
      <c r="J880" s="104"/>
      <c r="K880" s="105"/>
      <c r="L880" s="106"/>
      <c r="M880" s="106"/>
      <c r="N880" s="102"/>
      <c r="O880" s="102"/>
      <c r="P880" s="102"/>
    </row>
    <row r="881" spans="1:18" x14ac:dyDescent="0.35">
      <c r="A881" s="101">
        <v>2</v>
      </c>
      <c r="B881" s="102" t="s">
        <v>59</v>
      </c>
      <c r="C881" s="102" t="s">
        <v>529</v>
      </c>
      <c r="D881" s="102" t="s">
        <v>530</v>
      </c>
      <c r="E881" s="102" t="s">
        <v>531</v>
      </c>
      <c r="F881" s="102" t="s">
        <v>178</v>
      </c>
      <c r="G881" s="102" t="s">
        <v>1256</v>
      </c>
      <c r="H881" s="103">
        <v>3063</v>
      </c>
      <c r="I881" s="101">
        <v>3</v>
      </c>
      <c r="J881" s="106">
        <f>สกลนคร!F182</f>
        <v>519422.3</v>
      </c>
      <c r="K881" s="105">
        <f>สกลนคร!AI182</f>
        <v>521627.36999999988</v>
      </c>
      <c r="L881" s="106">
        <f>สกลนคร!AJ182</f>
        <v>882979.64</v>
      </c>
      <c r="M881" s="106">
        <f>สกลนคร!AK182</f>
        <v>812582.79</v>
      </c>
      <c r="N881" s="102"/>
      <c r="O881" s="102"/>
      <c r="P881" s="102"/>
      <c r="Q881" s="94">
        <f t="shared" si="31"/>
        <v>70396.849999999977</v>
      </c>
      <c r="R881" s="95">
        <f t="shared" si="32"/>
        <v>288.27281749918382</v>
      </c>
    </row>
    <row r="882" spans="1:18" x14ac:dyDescent="0.35">
      <c r="A882" s="101">
        <v>3</v>
      </c>
      <c r="B882" s="102" t="s">
        <v>59</v>
      </c>
      <c r="C882" s="102" t="s">
        <v>529</v>
      </c>
      <c r="D882" s="102" t="s">
        <v>530</v>
      </c>
      <c r="E882" s="102" t="s">
        <v>531</v>
      </c>
      <c r="F882" s="102" t="s">
        <v>178</v>
      </c>
      <c r="G882" s="102" t="s">
        <v>1257</v>
      </c>
      <c r="H882" s="103">
        <v>2781</v>
      </c>
      <c r="I882" s="101">
        <v>2</v>
      </c>
      <c r="J882" s="106">
        <f>สกลนคร!F183</f>
        <v>189465.27</v>
      </c>
      <c r="K882" s="105">
        <f>สกลนคร!AI183</f>
        <v>225796.96999999997</v>
      </c>
      <c r="L882" s="106">
        <f>สกลนคร!AJ183</f>
        <v>1454636.9</v>
      </c>
      <c r="M882" s="106">
        <f>สกลนคร!AK183</f>
        <v>1391260.08</v>
      </c>
      <c r="N882" s="102"/>
      <c r="O882" s="102"/>
      <c r="P882" s="102"/>
      <c r="Q882" s="94">
        <f t="shared" si="31"/>
        <v>63376.819999999832</v>
      </c>
      <c r="R882" s="95">
        <f t="shared" si="32"/>
        <v>523.0625314635023</v>
      </c>
    </row>
    <row r="883" spans="1:18" x14ac:dyDescent="0.35">
      <c r="A883" s="101">
        <v>4</v>
      </c>
      <c r="B883" s="102" t="s">
        <v>59</v>
      </c>
      <c r="C883" s="102" t="s">
        <v>529</v>
      </c>
      <c r="D883" s="102" t="s">
        <v>530</v>
      </c>
      <c r="E883" s="102" t="s">
        <v>531</v>
      </c>
      <c r="F883" s="102" t="s">
        <v>178</v>
      </c>
      <c r="G883" s="102" t="s">
        <v>1258</v>
      </c>
      <c r="H883" s="103">
        <v>2236</v>
      </c>
      <c r="I883" s="101">
        <v>2</v>
      </c>
      <c r="J883" s="106">
        <f>สกลนคร!F184</f>
        <v>535302.79</v>
      </c>
      <c r="K883" s="105">
        <f>สกลนคร!AI184</f>
        <v>594938.27</v>
      </c>
      <c r="L883" s="106">
        <f>สกลนคร!AJ184</f>
        <v>1028578.1599999999</v>
      </c>
      <c r="M883" s="106">
        <f>สกลนคร!AK184</f>
        <v>984220.57</v>
      </c>
      <c r="N883" s="102"/>
      <c r="O883" s="102"/>
      <c r="P883" s="102"/>
      <c r="Q883" s="94">
        <f t="shared" si="31"/>
        <v>44357.589999999967</v>
      </c>
      <c r="R883" s="95">
        <f t="shared" si="32"/>
        <v>460.00812164579605</v>
      </c>
    </row>
    <row r="884" spans="1:18" x14ac:dyDescent="0.35">
      <c r="A884" s="101">
        <v>5</v>
      </c>
      <c r="B884" s="102" t="s">
        <v>59</v>
      </c>
      <c r="C884" s="102" t="s">
        <v>529</v>
      </c>
      <c r="D884" s="102" t="s">
        <v>530</v>
      </c>
      <c r="E884" s="102" t="s">
        <v>531</v>
      </c>
      <c r="F884" s="102" t="s">
        <v>178</v>
      </c>
      <c r="G884" s="102" t="s">
        <v>1259</v>
      </c>
      <c r="H884" s="103">
        <v>2004</v>
      </c>
      <c r="I884" s="101">
        <v>2</v>
      </c>
      <c r="J884" s="106">
        <f>สกลนคร!F185</f>
        <v>174356.35</v>
      </c>
      <c r="K884" s="105">
        <f>สกลนคร!AI185</f>
        <v>158781.47</v>
      </c>
      <c r="L884" s="106">
        <f>สกลนคร!AJ185</f>
        <v>964201.12</v>
      </c>
      <c r="M884" s="106">
        <f>สกลนคร!AK185</f>
        <v>966652.26</v>
      </c>
      <c r="N884" s="102"/>
      <c r="O884" s="102"/>
      <c r="P884" s="102"/>
      <c r="Q884" s="94">
        <f t="shared" si="31"/>
        <v>-2451.140000000014</v>
      </c>
      <c r="R884" s="95">
        <f t="shared" si="32"/>
        <v>481.13828343313372</v>
      </c>
    </row>
    <row r="885" spans="1:18" x14ac:dyDescent="0.35">
      <c r="A885" s="101">
        <v>6</v>
      </c>
      <c r="B885" s="102" t="s">
        <v>59</v>
      </c>
      <c r="C885" s="102" t="s">
        <v>529</v>
      </c>
      <c r="D885" s="102" t="s">
        <v>530</v>
      </c>
      <c r="E885" s="102" t="s">
        <v>531</v>
      </c>
      <c r="F885" s="102" t="s">
        <v>178</v>
      </c>
      <c r="G885" s="102" t="s">
        <v>1260</v>
      </c>
      <c r="H885" s="103">
        <v>3574</v>
      </c>
      <c r="I885" s="101">
        <v>3</v>
      </c>
      <c r="J885" s="106">
        <f>สกลนคร!F186</f>
        <v>398865.4</v>
      </c>
      <c r="K885" s="105">
        <f>สกลนคร!AI186</f>
        <v>431076.17000000004</v>
      </c>
      <c r="L885" s="106">
        <f>สกลนคร!AJ186</f>
        <v>1556604.67</v>
      </c>
      <c r="M885" s="106">
        <f>สกลนคร!AK186</f>
        <v>1473155.8399999999</v>
      </c>
      <c r="N885" s="102"/>
      <c r="O885" s="102"/>
      <c r="P885" s="102"/>
      <c r="Q885" s="94">
        <f t="shared" si="31"/>
        <v>83448.830000000075</v>
      </c>
      <c r="R885" s="95">
        <f t="shared" si="32"/>
        <v>435.53572188024623</v>
      </c>
    </row>
    <row r="886" spans="1:18" x14ac:dyDescent="0.35">
      <c r="A886" s="101">
        <v>7</v>
      </c>
      <c r="B886" s="102" t="s">
        <v>59</v>
      </c>
      <c r="C886" s="102" t="s">
        <v>529</v>
      </c>
      <c r="D886" s="102" t="s">
        <v>530</v>
      </c>
      <c r="E886" s="102" t="s">
        <v>531</v>
      </c>
      <c r="F886" s="102" t="s">
        <v>178</v>
      </c>
      <c r="G886" s="102" t="s">
        <v>1261</v>
      </c>
      <c r="H886" s="103">
        <v>6722</v>
      </c>
      <c r="I886" s="101">
        <v>5</v>
      </c>
      <c r="J886" s="106">
        <f>สกลนคร!F187</f>
        <v>722061.99</v>
      </c>
      <c r="K886" s="105">
        <f>สกลนคร!AI187</f>
        <v>854539.85</v>
      </c>
      <c r="L886" s="106">
        <f>สกลนคร!AJ187</f>
        <v>3637139.6500000004</v>
      </c>
      <c r="M886" s="106">
        <f>สกลนคร!AK187</f>
        <v>3545705.53</v>
      </c>
      <c r="N886" s="102"/>
      <c r="O886" s="102"/>
      <c r="P886" s="102"/>
      <c r="Q886" s="94">
        <f t="shared" si="31"/>
        <v>91434.120000000577</v>
      </c>
      <c r="R886" s="95">
        <f t="shared" si="32"/>
        <v>541.07998363582271</v>
      </c>
    </row>
    <row r="887" spans="1:18" x14ac:dyDescent="0.35">
      <c r="A887" s="101">
        <v>8</v>
      </c>
      <c r="B887" s="102" t="s">
        <v>59</v>
      </c>
      <c r="C887" s="102" t="s">
        <v>529</v>
      </c>
      <c r="D887" s="102" t="s">
        <v>530</v>
      </c>
      <c r="E887" s="102" t="s">
        <v>531</v>
      </c>
      <c r="F887" s="102" t="s">
        <v>178</v>
      </c>
      <c r="G887" s="102" t="s">
        <v>1262</v>
      </c>
      <c r="H887" s="103">
        <v>1051</v>
      </c>
      <c r="I887" s="101">
        <v>1</v>
      </c>
      <c r="J887" s="106">
        <f>สกลนคร!F188</f>
        <v>164913.91</v>
      </c>
      <c r="K887" s="105">
        <f>สกลนคร!AI188</f>
        <v>196009.69</v>
      </c>
      <c r="L887" s="106">
        <f>สกลนคร!AJ188</f>
        <v>781269.22</v>
      </c>
      <c r="M887" s="106">
        <f>สกลนคร!AK188</f>
        <v>808427.88000000012</v>
      </c>
      <c r="N887" s="102"/>
      <c r="O887" s="102"/>
      <c r="P887" s="102"/>
      <c r="Q887" s="94">
        <f t="shared" si="31"/>
        <v>-27158.660000000149</v>
      </c>
      <c r="R887" s="95">
        <f t="shared" si="32"/>
        <v>743.35796384395815</v>
      </c>
    </row>
    <row r="888" spans="1:18" x14ac:dyDescent="0.35">
      <c r="A888" s="101">
        <v>9</v>
      </c>
      <c r="B888" s="102" t="s">
        <v>59</v>
      </c>
      <c r="C888" s="102" t="s">
        <v>529</v>
      </c>
      <c r="D888" s="102" t="s">
        <v>530</v>
      </c>
      <c r="E888" s="102" t="s">
        <v>531</v>
      </c>
      <c r="F888" s="102" t="s">
        <v>178</v>
      </c>
      <c r="G888" s="102" t="s">
        <v>1263</v>
      </c>
      <c r="H888" s="103">
        <v>3165</v>
      </c>
      <c r="I888" s="101">
        <v>3</v>
      </c>
      <c r="J888" s="106">
        <f>สกลนคร!F189</f>
        <v>528097.5</v>
      </c>
      <c r="K888" s="105">
        <f>สกลนคร!AI189</f>
        <v>471850.75</v>
      </c>
      <c r="L888" s="106">
        <f>สกลนคร!AJ189</f>
        <v>1428386.5699999998</v>
      </c>
      <c r="M888" s="106">
        <f>สกลนคร!AK189</f>
        <v>1349066.27</v>
      </c>
      <c r="N888" s="102"/>
      <c r="O888" s="102"/>
      <c r="P888" s="102"/>
      <c r="Q888" s="94">
        <f t="shared" si="31"/>
        <v>79320.299999999814</v>
      </c>
      <c r="R888" s="95">
        <f t="shared" si="32"/>
        <v>451.30697314375982</v>
      </c>
    </row>
    <row r="889" spans="1:18" s="113" customFormat="1" x14ac:dyDescent="0.35">
      <c r="A889" s="107">
        <v>18</v>
      </c>
      <c r="B889" s="108" t="s">
        <v>59</v>
      </c>
      <c r="C889" s="108"/>
      <c r="D889" s="108"/>
      <c r="E889" s="108" t="s">
        <v>75</v>
      </c>
      <c r="F889" s="108"/>
      <c r="G889" s="108" t="s">
        <v>533</v>
      </c>
      <c r="H889" s="114">
        <f>SUM(H881:H888)</f>
        <v>24596</v>
      </c>
      <c r="I889" s="107"/>
      <c r="J889" s="110">
        <f>SUM(J880:J888)</f>
        <v>3232485.51</v>
      </c>
      <c r="K889" s="110">
        <f>SUM(K880:K888)</f>
        <v>3454620.54</v>
      </c>
      <c r="L889" s="110">
        <f>SUM(L880:L888)</f>
        <v>11733795.930000002</v>
      </c>
      <c r="M889" s="110">
        <f>SUM(M880:M888)</f>
        <v>11331071.220000001</v>
      </c>
      <c r="N889" s="108">
        <v>8</v>
      </c>
      <c r="O889" s="108">
        <v>8</v>
      </c>
      <c r="P889" s="108">
        <f>N889-O889</f>
        <v>0</v>
      </c>
      <c r="Q889" s="111">
        <f t="shared" si="31"/>
        <v>402724.71000000089</v>
      </c>
      <c r="R889" s="112">
        <f t="shared" si="32"/>
        <v>477.06114530818024</v>
      </c>
    </row>
    <row r="890" spans="1:18" s="113" customFormat="1" ht="21.75" thickBot="1" x14ac:dyDescent="0.4">
      <c r="A890" s="122"/>
      <c r="B890" s="123" t="s">
        <v>59</v>
      </c>
      <c r="C890" s="123" t="s">
        <v>59</v>
      </c>
      <c r="D890" s="123" t="s">
        <v>59</v>
      </c>
      <c r="E890" s="123" t="s">
        <v>59</v>
      </c>
      <c r="F890" s="123"/>
      <c r="G890" s="123" t="s">
        <v>534</v>
      </c>
      <c r="H890" s="124">
        <f>H711+H719+H726+H742+H751+H762+H768+H788+H796+H808+H821+H843+H849+H855+H862+H870+H879+H889</f>
        <v>664335</v>
      </c>
      <c r="I890" s="122"/>
      <c r="J890" s="125">
        <f t="shared" ref="J890:O890" si="33">J711+J719+J726+J742+J751+J762+J768+J788+J796+J808+J821+J843+J849+J855+J862+J870+J879+J889</f>
        <v>73589399.24000001</v>
      </c>
      <c r="K890" s="126">
        <f t="shared" si="33"/>
        <v>85656451.420000002</v>
      </c>
      <c r="L890" s="125">
        <f t="shared" si="33"/>
        <v>276832649.79999995</v>
      </c>
      <c r="M890" s="125">
        <f t="shared" si="33"/>
        <v>257486264.80999997</v>
      </c>
      <c r="N890" s="123">
        <f t="shared" si="33"/>
        <v>168</v>
      </c>
      <c r="O890" s="123">
        <f t="shared" si="33"/>
        <v>168</v>
      </c>
      <c r="P890" s="123">
        <f>N890-O890</f>
        <v>0</v>
      </c>
      <c r="Q890" s="111">
        <f t="shared" si="31"/>
        <v>19346384.98999998</v>
      </c>
      <c r="R890" s="112">
        <f t="shared" si="32"/>
        <v>416.70640535272105</v>
      </c>
    </row>
    <row r="891" spans="1:18" ht="22.5" thickTop="1" thickBot="1" x14ac:dyDescent="0.4">
      <c r="A891" s="127"/>
      <c r="B891" s="128"/>
      <c r="C891" s="128"/>
      <c r="D891" s="128"/>
      <c r="E891" s="334" t="s">
        <v>535</v>
      </c>
      <c r="F891" s="335"/>
      <c r="G891" s="336"/>
      <c r="H891" s="129"/>
      <c r="I891" s="127"/>
      <c r="J891" s="130">
        <f>J890/O890</f>
        <v>438032.13833333337</v>
      </c>
      <c r="K891" s="131">
        <f>K890/O890</f>
        <v>509859.82988095237</v>
      </c>
      <c r="L891" s="130">
        <f>L890/O890</f>
        <v>1647813.3916666664</v>
      </c>
      <c r="M891" s="130">
        <f>M890/O890</f>
        <v>1532656.3381547618</v>
      </c>
      <c r="N891" s="178"/>
      <c r="O891" s="178"/>
      <c r="P891" s="178"/>
      <c r="Q891" s="94">
        <f t="shared" si="31"/>
        <v>115157.05351190455</v>
      </c>
    </row>
    <row r="892" spans="1:18" ht="21.75" thickTop="1" x14ac:dyDescent="0.35">
      <c r="A892" s="132">
        <v>1</v>
      </c>
      <c r="B892" s="133" t="s">
        <v>56</v>
      </c>
      <c r="C892" s="133" t="s">
        <v>536</v>
      </c>
      <c r="D892" s="133" t="s">
        <v>537</v>
      </c>
      <c r="E892" s="133" t="s">
        <v>538</v>
      </c>
      <c r="F892" s="133" t="s">
        <v>175</v>
      </c>
      <c r="G892" s="133" t="s">
        <v>539</v>
      </c>
      <c r="H892" s="134"/>
      <c r="I892" s="132"/>
      <c r="J892" s="135"/>
      <c r="K892" s="136"/>
      <c r="L892" s="137"/>
      <c r="M892" s="137"/>
      <c r="N892" s="133"/>
      <c r="O892" s="133"/>
      <c r="P892" s="133"/>
    </row>
    <row r="893" spans="1:18" x14ac:dyDescent="0.35">
      <c r="A893" s="101">
        <v>2</v>
      </c>
      <c r="B893" s="102" t="s">
        <v>56</v>
      </c>
      <c r="C893" s="102" t="s">
        <v>536</v>
      </c>
      <c r="D893" s="102" t="s">
        <v>537</v>
      </c>
      <c r="E893" s="102" t="s">
        <v>538</v>
      </c>
      <c r="F893" s="102" t="s">
        <v>178</v>
      </c>
      <c r="G893" s="102" t="s">
        <v>1264</v>
      </c>
      <c r="H893" s="103">
        <v>3670</v>
      </c>
      <c r="I893" s="101">
        <v>3</v>
      </c>
      <c r="J893" s="104">
        <f>นครพนม!F4</f>
        <v>366415.09</v>
      </c>
      <c r="K893" s="105">
        <f>นครพนม!AM4</f>
        <v>653151.84000000008</v>
      </c>
      <c r="L893" s="106">
        <f>นครพนม!AN4</f>
        <v>1215038.3599999999</v>
      </c>
      <c r="M893" s="106">
        <f>นครพนม!AO4</f>
        <v>1108430.55</v>
      </c>
      <c r="N893" s="102"/>
      <c r="O893" s="102"/>
      <c r="P893" s="102"/>
      <c r="Q893" s="94">
        <f t="shared" si="31"/>
        <v>106607.80999999982</v>
      </c>
      <c r="R893" s="95">
        <f t="shared" si="32"/>
        <v>331.07312261580375</v>
      </c>
    </row>
    <row r="894" spans="1:18" x14ac:dyDescent="0.35">
      <c r="A894" s="101">
        <v>3</v>
      </c>
      <c r="B894" s="102" t="s">
        <v>56</v>
      </c>
      <c r="C894" s="102" t="s">
        <v>536</v>
      </c>
      <c r="D894" s="102" t="s">
        <v>537</v>
      </c>
      <c r="E894" s="102" t="s">
        <v>538</v>
      </c>
      <c r="F894" s="102" t="s">
        <v>178</v>
      </c>
      <c r="G894" s="102" t="s">
        <v>1265</v>
      </c>
      <c r="H894" s="103">
        <v>5247</v>
      </c>
      <c r="I894" s="101">
        <v>4</v>
      </c>
      <c r="J894" s="104">
        <f>นครพนม!F5</f>
        <v>604587.5</v>
      </c>
      <c r="K894" s="105">
        <f>นครพนม!AM5</f>
        <v>682590.5</v>
      </c>
      <c r="L894" s="106">
        <f>นครพนม!AN5</f>
        <v>1570220.3599999999</v>
      </c>
      <c r="M894" s="106">
        <f>นครพนม!AO5</f>
        <v>1339341.1399999999</v>
      </c>
      <c r="N894" s="102"/>
      <c r="O894" s="102"/>
      <c r="P894" s="102"/>
      <c r="Q894" s="94">
        <f t="shared" si="31"/>
        <v>230879.21999999997</v>
      </c>
      <c r="R894" s="95">
        <f t="shared" si="32"/>
        <v>299.26059843720219</v>
      </c>
    </row>
    <row r="895" spans="1:18" x14ac:dyDescent="0.35">
      <c r="A895" s="101">
        <v>4</v>
      </c>
      <c r="B895" s="102" t="s">
        <v>56</v>
      </c>
      <c r="C895" s="102" t="s">
        <v>536</v>
      </c>
      <c r="D895" s="102" t="s">
        <v>537</v>
      </c>
      <c r="E895" s="102" t="s">
        <v>538</v>
      </c>
      <c r="F895" s="102" t="s">
        <v>178</v>
      </c>
      <c r="G895" s="102" t="s">
        <v>1266</v>
      </c>
      <c r="H895" s="103">
        <v>4843</v>
      </c>
      <c r="I895" s="101">
        <v>4</v>
      </c>
      <c r="J895" s="104">
        <f>นครพนม!F6</f>
        <v>292001.69</v>
      </c>
      <c r="K895" s="105">
        <f>นครพนม!AM6</f>
        <v>458373.84</v>
      </c>
      <c r="L895" s="106">
        <f>นครพนม!AN6</f>
        <v>1403889.49</v>
      </c>
      <c r="M895" s="106">
        <f>นครพนม!AO6</f>
        <v>1418391.8900000001</v>
      </c>
      <c r="N895" s="102"/>
      <c r="O895" s="102"/>
      <c r="P895" s="102"/>
      <c r="Q895" s="94">
        <f t="shared" si="31"/>
        <v>-14502.40000000014</v>
      </c>
      <c r="R895" s="95">
        <f t="shared" si="32"/>
        <v>289.88013421432998</v>
      </c>
    </row>
    <row r="896" spans="1:18" x14ac:dyDescent="0.35">
      <c r="A896" s="101">
        <v>5</v>
      </c>
      <c r="B896" s="102" t="s">
        <v>56</v>
      </c>
      <c r="C896" s="102" t="s">
        <v>536</v>
      </c>
      <c r="D896" s="102" t="s">
        <v>537</v>
      </c>
      <c r="E896" s="102" t="s">
        <v>538</v>
      </c>
      <c r="F896" s="102" t="s">
        <v>178</v>
      </c>
      <c r="G896" s="102" t="s">
        <v>1267</v>
      </c>
      <c r="H896" s="103">
        <v>4324</v>
      </c>
      <c r="I896" s="101">
        <v>3</v>
      </c>
      <c r="J896" s="104">
        <f>นครพนม!F7</f>
        <v>248594.89</v>
      </c>
      <c r="K896" s="105">
        <f>นครพนม!AM7</f>
        <v>228259.26</v>
      </c>
      <c r="L896" s="106">
        <f>นครพนม!AN7</f>
        <v>1165047.93</v>
      </c>
      <c r="M896" s="106">
        <f>นครพนม!AO7</f>
        <v>1123462.04</v>
      </c>
      <c r="N896" s="102"/>
      <c r="O896" s="102"/>
      <c r="P896" s="102"/>
      <c r="Q896" s="94">
        <f t="shared" si="31"/>
        <v>41585.889999999898</v>
      </c>
      <c r="R896" s="95">
        <f t="shared" si="32"/>
        <v>269.43754162812212</v>
      </c>
    </row>
    <row r="897" spans="1:18" x14ac:dyDescent="0.35">
      <c r="A897" s="101">
        <v>6</v>
      </c>
      <c r="B897" s="102" t="s">
        <v>56</v>
      </c>
      <c r="C897" s="102" t="s">
        <v>536</v>
      </c>
      <c r="D897" s="102" t="s">
        <v>537</v>
      </c>
      <c r="E897" s="102" t="s">
        <v>538</v>
      </c>
      <c r="F897" s="102" t="s">
        <v>178</v>
      </c>
      <c r="G897" s="102" t="s">
        <v>1268</v>
      </c>
      <c r="H897" s="103">
        <v>4095</v>
      </c>
      <c r="I897" s="101">
        <v>3</v>
      </c>
      <c r="J897" s="104">
        <f>นครพนม!F8</f>
        <v>498586.53</v>
      </c>
      <c r="K897" s="105">
        <f>นครพนม!AM8</f>
        <v>517592.08000000007</v>
      </c>
      <c r="L897" s="106">
        <f>นครพนม!AN8</f>
        <v>999593.22</v>
      </c>
      <c r="M897" s="106">
        <f>นครพนม!AO8</f>
        <v>1007727.69</v>
      </c>
      <c r="N897" s="102"/>
      <c r="O897" s="102"/>
      <c r="P897" s="102"/>
      <c r="Q897" s="94">
        <f t="shared" si="31"/>
        <v>-8134.4699999999721</v>
      </c>
      <c r="R897" s="95">
        <f t="shared" si="32"/>
        <v>244.10090842490843</v>
      </c>
    </row>
    <row r="898" spans="1:18" x14ac:dyDescent="0.35">
      <c r="A898" s="101">
        <v>7</v>
      </c>
      <c r="B898" s="102" t="s">
        <v>56</v>
      </c>
      <c r="C898" s="102" t="s">
        <v>536</v>
      </c>
      <c r="D898" s="102" t="s">
        <v>537</v>
      </c>
      <c r="E898" s="102" t="s">
        <v>538</v>
      </c>
      <c r="F898" s="102" t="s">
        <v>178</v>
      </c>
      <c r="G898" s="102" t="s">
        <v>1269</v>
      </c>
      <c r="H898" s="103">
        <v>3972</v>
      </c>
      <c r="I898" s="101">
        <v>3</v>
      </c>
      <c r="J898" s="104">
        <f>นครพนม!F9</f>
        <v>120567.09</v>
      </c>
      <c r="K898" s="105">
        <f>นครพนม!AM9</f>
        <v>155620.89000000001</v>
      </c>
      <c r="L898" s="106">
        <f>นครพนม!AN9</f>
        <v>796645.14999999991</v>
      </c>
      <c r="M898" s="106">
        <f>นครพนม!AO9</f>
        <v>809004.61</v>
      </c>
      <c r="N898" s="102"/>
      <c r="O898" s="102"/>
      <c r="P898" s="102"/>
      <c r="Q898" s="94">
        <f t="shared" si="31"/>
        <v>-12359.460000000079</v>
      </c>
      <c r="R898" s="95">
        <f t="shared" si="32"/>
        <v>200.56524420946624</v>
      </c>
    </row>
    <row r="899" spans="1:18" x14ac:dyDescent="0.35">
      <c r="A899" s="101">
        <v>8</v>
      </c>
      <c r="B899" s="102" t="s">
        <v>56</v>
      </c>
      <c r="C899" s="102" t="s">
        <v>536</v>
      </c>
      <c r="D899" s="102" t="s">
        <v>537</v>
      </c>
      <c r="E899" s="102" t="s">
        <v>538</v>
      </c>
      <c r="F899" s="102" t="s">
        <v>178</v>
      </c>
      <c r="G899" s="102" t="s">
        <v>1270</v>
      </c>
      <c r="H899" s="103">
        <v>2524</v>
      </c>
      <c r="I899" s="101">
        <v>2</v>
      </c>
      <c r="J899" s="104">
        <f>นครพนม!F10</f>
        <v>280218.61</v>
      </c>
      <c r="K899" s="105">
        <f>นครพนม!AM10</f>
        <v>666171.25</v>
      </c>
      <c r="L899" s="106">
        <f>นครพนม!AN10</f>
        <v>1120158.7</v>
      </c>
      <c r="M899" s="106">
        <f>นครพนม!AO10</f>
        <v>1103499.1199999999</v>
      </c>
      <c r="N899" s="102"/>
      <c r="O899" s="102"/>
      <c r="P899" s="102"/>
      <c r="Q899" s="94">
        <f t="shared" si="31"/>
        <v>16659.580000000075</v>
      </c>
      <c r="R899" s="95">
        <f t="shared" si="32"/>
        <v>443.80297147385102</v>
      </c>
    </row>
    <row r="900" spans="1:18" x14ac:dyDescent="0.35">
      <c r="A900" s="101">
        <v>9</v>
      </c>
      <c r="B900" s="102" t="s">
        <v>56</v>
      </c>
      <c r="C900" s="102" t="s">
        <v>536</v>
      </c>
      <c r="D900" s="102" t="s">
        <v>537</v>
      </c>
      <c r="E900" s="102" t="s">
        <v>538</v>
      </c>
      <c r="F900" s="102" t="s">
        <v>178</v>
      </c>
      <c r="G900" s="102" t="s">
        <v>1271</v>
      </c>
      <c r="H900" s="103">
        <v>2586</v>
      </c>
      <c r="I900" s="101">
        <v>2</v>
      </c>
      <c r="J900" s="104">
        <f>นครพนม!F11</f>
        <v>361237.1</v>
      </c>
      <c r="K900" s="105">
        <f>นครพนม!AM11</f>
        <v>427535.38</v>
      </c>
      <c r="L900" s="106">
        <f>นครพนม!AN11</f>
        <v>1164753</v>
      </c>
      <c r="M900" s="106">
        <f>นครพนม!AO11</f>
        <v>1285565.52</v>
      </c>
      <c r="N900" s="102"/>
      <c r="O900" s="102"/>
      <c r="P900" s="102"/>
      <c r="Q900" s="94">
        <f t="shared" si="31"/>
        <v>-120812.52000000002</v>
      </c>
      <c r="R900" s="95">
        <f t="shared" si="32"/>
        <v>450.40719257540604</v>
      </c>
    </row>
    <row r="901" spans="1:18" x14ac:dyDescent="0.35">
      <c r="A901" s="101">
        <v>10</v>
      </c>
      <c r="B901" s="102" t="s">
        <v>56</v>
      </c>
      <c r="C901" s="102" t="s">
        <v>536</v>
      </c>
      <c r="D901" s="102" t="s">
        <v>537</v>
      </c>
      <c r="E901" s="102" t="s">
        <v>538</v>
      </c>
      <c r="F901" s="102" t="s">
        <v>178</v>
      </c>
      <c r="G901" s="102" t="s">
        <v>1272</v>
      </c>
      <c r="H901" s="103">
        <v>2657</v>
      </c>
      <c r="I901" s="101">
        <v>2</v>
      </c>
      <c r="J901" s="104">
        <f>นครพนม!F12</f>
        <v>442421.97</v>
      </c>
      <c r="K901" s="105">
        <f>นครพนม!AM12</f>
        <v>678070.78</v>
      </c>
      <c r="L901" s="106">
        <f>นครพนม!AN12</f>
        <v>1034525.86</v>
      </c>
      <c r="M901" s="106">
        <f>นครพนม!AO12</f>
        <v>1146750.23</v>
      </c>
      <c r="N901" s="102"/>
      <c r="O901" s="102"/>
      <c r="P901" s="102"/>
      <c r="Q901" s="94">
        <f t="shared" si="31"/>
        <v>-112224.37</v>
      </c>
      <c r="R901" s="95">
        <f t="shared" si="32"/>
        <v>389.35862250658636</v>
      </c>
    </row>
    <row r="902" spans="1:18" x14ac:dyDescent="0.35">
      <c r="A902" s="101">
        <v>11</v>
      </c>
      <c r="B902" s="102" t="s">
        <v>56</v>
      </c>
      <c r="C902" s="102" t="s">
        <v>536</v>
      </c>
      <c r="D902" s="102" t="s">
        <v>537</v>
      </c>
      <c r="E902" s="102" t="s">
        <v>538</v>
      </c>
      <c r="F902" s="102" t="s">
        <v>178</v>
      </c>
      <c r="G902" s="102" t="s">
        <v>1273</v>
      </c>
      <c r="H902" s="103">
        <v>2342</v>
      </c>
      <c r="I902" s="101">
        <v>2</v>
      </c>
      <c r="J902" s="104">
        <f>นครพนม!F13</f>
        <v>273269.84000000003</v>
      </c>
      <c r="K902" s="105">
        <f>นครพนม!AM13</f>
        <v>371805.82000000007</v>
      </c>
      <c r="L902" s="106">
        <f>นครพนม!AN13</f>
        <v>1284195.97</v>
      </c>
      <c r="M902" s="106">
        <f>นครพนม!AO13</f>
        <v>1125339.01</v>
      </c>
      <c r="N902" s="102"/>
      <c r="O902" s="102"/>
      <c r="P902" s="102"/>
      <c r="Q902" s="94">
        <f t="shared" si="31"/>
        <v>158856.95999999996</v>
      </c>
      <c r="R902" s="95">
        <f t="shared" si="32"/>
        <v>548.33303586678051</v>
      </c>
    </row>
    <row r="903" spans="1:18" x14ac:dyDescent="0.35">
      <c r="A903" s="101">
        <v>12</v>
      </c>
      <c r="B903" s="102" t="s">
        <v>56</v>
      </c>
      <c r="C903" s="102" t="s">
        <v>536</v>
      </c>
      <c r="D903" s="102" t="s">
        <v>537</v>
      </c>
      <c r="E903" s="102" t="s">
        <v>538</v>
      </c>
      <c r="F903" s="102" t="s">
        <v>178</v>
      </c>
      <c r="G903" s="102" t="s">
        <v>1274</v>
      </c>
      <c r="H903" s="103">
        <v>2776</v>
      </c>
      <c r="I903" s="101">
        <v>2</v>
      </c>
      <c r="J903" s="104">
        <f>นครพนม!F14</f>
        <v>127623.4</v>
      </c>
      <c r="K903" s="105">
        <f>นครพนม!AM14</f>
        <v>377420.16000000003</v>
      </c>
      <c r="L903" s="106">
        <f>นครพนม!AN14</f>
        <v>915610.77</v>
      </c>
      <c r="M903" s="106">
        <f>นครพนม!AO14</f>
        <v>924917.2699999999</v>
      </c>
      <c r="N903" s="102"/>
      <c r="O903" s="102"/>
      <c r="P903" s="102"/>
      <c r="Q903" s="94">
        <f t="shared" ref="Q903:Q966" si="34">L903-M903</f>
        <v>-9306.4999999998836</v>
      </c>
      <c r="R903" s="95">
        <f t="shared" ref="R903:R966" si="35">L903/H903</f>
        <v>329.83096902017292</v>
      </c>
    </row>
    <row r="904" spans="1:18" x14ac:dyDescent="0.35">
      <c r="A904" s="101">
        <v>13</v>
      </c>
      <c r="B904" s="102" t="s">
        <v>56</v>
      </c>
      <c r="C904" s="102" t="s">
        <v>536</v>
      </c>
      <c r="D904" s="102" t="s">
        <v>537</v>
      </c>
      <c r="E904" s="102" t="s">
        <v>538</v>
      </c>
      <c r="F904" s="102" t="s">
        <v>178</v>
      </c>
      <c r="G904" s="102" t="s">
        <v>1275</v>
      </c>
      <c r="H904" s="103">
        <v>3352</v>
      </c>
      <c r="I904" s="101">
        <v>3</v>
      </c>
      <c r="J904" s="104">
        <f>นครพนม!F15</f>
        <v>156444.16</v>
      </c>
      <c r="K904" s="105">
        <f>นครพนม!AM15</f>
        <v>228088.07</v>
      </c>
      <c r="L904" s="106">
        <f>นครพนม!AN15</f>
        <v>1003444.8300000001</v>
      </c>
      <c r="M904" s="106">
        <f>นครพนม!AO15</f>
        <v>2629084.06</v>
      </c>
      <c r="N904" s="102"/>
      <c r="O904" s="102"/>
      <c r="P904" s="102"/>
      <c r="Q904" s="94">
        <f t="shared" si="34"/>
        <v>-1625639.23</v>
      </c>
      <c r="R904" s="95">
        <f t="shared" si="35"/>
        <v>299.35704952267304</v>
      </c>
    </row>
    <row r="905" spans="1:18" x14ac:dyDescent="0.35">
      <c r="A905" s="101">
        <v>14</v>
      </c>
      <c r="B905" s="102" t="s">
        <v>56</v>
      </c>
      <c r="C905" s="102" t="s">
        <v>536</v>
      </c>
      <c r="D905" s="102" t="s">
        <v>537</v>
      </c>
      <c r="E905" s="102" t="s">
        <v>538</v>
      </c>
      <c r="F905" s="102" t="s">
        <v>178</v>
      </c>
      <c r="G905" s="102" t="s">
        <v>1276</v>
      </c>
      <c r="H905" s="103">
        <v>2657</v>
      </c>
      <c r="I905" s="101">
        <v>2</v>
      </c>
      <c r="J905" s="104">
        <f>นครพนม!F16</f>
        <v>142004.73000000001</v>
      </c>
      <c r="K905" s="105">
        <f>นครพนม!AM16</f>
        <v>166561.43</v>
      </c>
      <c r="L905" s="106">
        <f>นครพนม!AN16</f>
        <v>1133437.5</v>
      </c>
      <c r="M905" s="106">
        <f>นครพนม!AO16</f>
        <v>1198511.0099999998</v>
      </c>
      <c r="N905" s="102"/>
      <c r="O905" s="102"/>
      <c r="P905" s="102"/>
      <c r="Q905" s="94">
        <f t="shared" si="34"/>
        <v>-65073.509999999776</v>
      </c>
      <c r="R905" s="95">
        <f t="shared" si="35"/>
        <v>426.58543470079036</v>
      </c>
    </row>
    <row r="906" spans="1:18" x14ac:dyDescent="0.35">
      <c r="A906" s="101">
        <v>15</v>
      </c>
      <c r="B906" s="102" t="s">
        <v>56</v>
      </c>
      <c r="C906" s="102" t="s">
        <v>536</v>
      </c>
      <c r="D906" s="102" t="s">
        <v>537</v>
      </c>
      <c r="E906" s="102" t="s">
        <v>538</v>
      </c>
      <c r="F906" s="102" t="s">
        <v>178</v>
      </c>
      <c r="G906" s="102" t="s">
        <v>1277</v>
      </c>
      <c r="H906" s="103">
        <v>1514</v>
      </c>
      <c r="I906" s="101">
        <v>2</v>
      </c>
      <c r="J906" s="104">
        <f>นครพนม!F17</f>
        <v>250270.57</v>
      </c>
      <c r="K906" s="105">
        <f>นครพนม!AM17</f>
        <v>284880.93</v>
      </c>
      <c r="L906" s="106">
        <f>นครพนม!AN17</f>
        <v>867792.44</v>
      </c>
      <c r="M906" s="106">
        <f>นครพนม!AO17</f>
        <v>942835.8</v>
      </c>
      <c r="N906" s="102"/>
      <c r="O906" s="102"/>
      <c r="P906" s="102"/>
      <c r="Q906" s="94">
        <f t="shared" si="34"/>
        <v>-75043.360000000102</v>
      </c>
      <c r="R906" s="95">
        <f t="shared" si="35"/>
        <v>573.17862615587842</v>
      </c>
    </row>
    <row r="907" spans="1:18" x14ac:dyDescent="0.35">
      <c r="A907" s="101">
        <v>16</v>
      </c>
      <c r="B907" s="102" t="s">
        <v>56</v>
      </c>
      <c r="C907" s="102" t="s">
        <v>536</v>
      </c>
      <c r="D907" s="102" t="s">
        <v>537</v>
      </c>
      <c r="E907" s="102" t="s">
        <v>538</v>
      </c>
      <c r="F907" s="102" t="s">
        <v>178</v>
      </c>
      <c r="G907" s="102" t="s">
        <v>1278</v>
      </c>
      <c r="H907" s="103">
        <v>2063</v>
      </c>
      <c r="I907" s="101">
        <v>2</v>
      </c>
      <c r="J907" s="104">
        <f>นครพนม!F18</f>
        <v>198174.18</v>
      </c>
      <c r="K907" s="105">
        <f>นครพนม!AM18</f>
        <v>426804.38</v>
      </c>
      <c r="L907" s="106">
        <f>นครพนม!AN18</f>
        <v>738437.12</v>
      </c>
      <c r="M907" s="106">
        <f>นครพนม!AO18</f>
        <v>547958.54</v>
      </c>
      <c r="N907" s="102"/>
      <c r="O907" s="102"/>
      <c r="P907" s="102"/>
      <c r="Q907" s="94">
        <f t="shared" si="34"/>
        <v>190478.57999999996</v>
      </c>
      <c r="R907" s="95">
        <f t="shared" si="35"/>
        <v>357.94334464372275</v>
      </c>
    </row>
    <row r="908" spans="1:18" x14ac:dyDescent="0.35">
      <c r="A908" s="101">
        <v>17</v>
      </c>
      <c r="B908" s="102" t="s">
        <v>56</v>
      </c>
      <c r="C908" s="102" t="s">
        <v>536</v>
      </c>
      <c r="D908" s="102" t="s">
        <v>537</v>
      </c>
      <c r="E908" s="102" t="s">
        <v>538</v>
      </c>
      <c r="F908" s="102" t="s">
        <v>178</v>
      </c>
      <c r="G908" s="102" t="s">
        <v>1279</v>
      </c>
      <c r="H908" s="103">
        <v>3822</v>
      </c>
      <c r="I908" s="101">
        <v>3</v>
      </c>
      <c r="J908" s="104">
        <f>นครพนม!F19</f>
        <v>225826.54</v>
      </c>
      <c r="K908" s="105">
        <f>นครพนม!AM19</f>
        <v>321884.63</v>
      </c>
      <c r="L908" s="106">
        <f>นครพนม!AN19</f>
        <v>1019117.48</v>
      </c>
      <c r="M908" s="106">
        <f>นครพนม!AO19</f>
        <v>950076.21000000008</v>
      </c>
      <c r="N908" s="102"/>
      <c r="O908" s="102"/>
      <c r="P908" s="102"/>
      <c r="Q908" s="94">
        <f t="shared" si="34"/>
        <v>69041.269999999902</v>
      </c>
      <c r="R908" s="95">
        <f t="shared" si="35"/>
        <v>266.64507587650445</v>
      </c>
    </row>
    <row r="909" spans="1:18" x14ac:dyDescent="0.35">
      <c r="A909" s="101">
        <v>18</v>
      </c>
      <c r="B909" s="102" t="s">
        <v>56</v>
      </c>
      <c r="C909" s="102" t="s">
        <v>536</v>
      </c>
      <c r="D909" s="102" t="s">
        <v>537</v>
      </c>
      <c r="E909" s="102" t="s">
        <v>538</v>
      </c>
      <c r="F909" s="102" t="s">
        <v>178</v>
      </c>
      <c r="G909" s="102" t="s">
        <v>1280</v>
      </c>
      <c r="H909" s="103">
        <v>2841</v>
      </c>
      <c r="I909" s="101">
        <v>2</v>
      </c>
      <c r="J909" s="104">
        <f>นครพนม!F20</f>
        <v>715962.89</v>
      </c>
      <c r="K909" s="105">
        <f>นครพนม!AM20</f>
        <v>913287.23</v>
      </c>
      <c r="L909" s="106">
        <f>นครพนม!AN20</f>
        <v>1005010.04</v>
      </c>
      <c r="M909" s="106">
        <f>นครพนม!AO20</f>
        <v>922643.16</v>
      </c>
      <c r="N909" s="102"/>
      <c r="O909" s="102"/>
      <c r="P909" s="102"/>
      <c r="Q909" s="94">
        <f t="shared" si="34"/>
        <v>82366.880000000005</v>
      </c>
      <c r="R909" s="95">
        <f t="shared" si="35"/>
        <v>353.75221400915171</v>
      </c>
    </row>
    <row r="910" spans="1:18" x14ac:dyDescent="0.35">
      <c r="A910" s="101">
        <v>19</v>
      </c>
      <c r="B910" s="102" t="s">
        <v>56</v>
      </c>
      <c r="C910" s="102" t="s">
        <v>536</v>
      </c>
      <c r="D910" s="102" t="s">
        <v>537</v>
      </c>
      <c r="E910" s="102" t="s">
        <v>538</v>
      </c>
      <c r="F910" s="102" t="s">
        <v>178</v>
      </c>
      <c r="G910" s="102" t="s">
        <v>1281</v>
      </c>
      <c r="H910" s="103">
        <v>4029</v>
      </c>
      <c r="I910" s="101">
        <v>3</v>
      </c>
      <c r="J910" s="104">
        <f>นครพนม!F21</f>
        <v>386113.02</v>
      </c>
      <c r="K910" s="105">
        <f>นครพนม!AM21</f>
        <v>502140.68</v>
      </c>
      <c r="L910" s="106">
        <f>นครพนม!AN21</f>
        <v>1598296.46</v>
      </c>
      <c r="M910" s="106">
        <f>นครพนม!AO21</f>
        <v>1518801.2200000002</v>
      </c>
      <c r="N910" s="102"/>
      <c r="O910" s="102"/>
      <c r="P910" s="102"/>
      <c r="Q910" s="94">
        <f t="shared" si="34"/>
        <v>79495.239999999758</v>
      </c>
      <c r="R910" s="95">
        <f t="shared" si="35"/>
        <v>396.69805410771903</v>
      </c>
    </row>
    <row r="911" spans="1:18" x14ac:dyDescent="0.35">
      <c r="A911" s="101">
        <v>20</v>
      </c>
      <c r="B911" s="102" t="s">
        <v>56</v>
      </c>
      <c r="C911" s="102" t="s">
        <v>536</v>
      </c>
      <c r="D911" s="102" t="s">
        <v>537</v>
      </c>
      <c r="E911" s="102" t="s">
        <v>538</v>
      </c>
      <c r="F911" s="102" t="s">
        <v>178</v>
      </c>
      <c r="G911" s="102" t="s">
        <v>1282</v>
      </c>
      <c r="H911" s="103">
        <v>3626</v>
      </c>
      <c r="I911" s="101">
        <v>3</v>
      </c>
      <c r="J911" s="104">
        <f>นครพนม!F22</f>
        <v>622221.78</v>
      </c>
      <c r="K911" s="105">
        <f>นครพนม!AM22</f>
        <v>563870.03</v>
      </c>
      <c r="L911" s="106">
        <f>นครพนม!AN22</f>
        <v>1088763.92</v>
      </c>
      <c r="M911" s="106">
        <f>นครพนม!AO22</f>
        <v>1204648.72</v>
      </c>
      <c r="N911" s="102"/>
      <c r="O911" s="102"/>
      <c r="P911" s="102"/>
      <c r="Q911" s="94">
        <f t="shared" si="34"/>
        <v>-115884.80000000005</v>
      </c>
      <c r="R911" s="95">
        <f t="shared" si="35"/>
        <v>300.26583563154992</v>
      </c>
    </row>
    <row r="912" spans="1:18" x14ac:dyDescent="0.35">
      <c r="A912" s="101">
        <v>21</v>
      </c>
      <c r="B912" s="102" t="s">
        <v>56</v>
      </c>
      <c r="C912" s="102" t="s">
        <v>536</v>
      </c>
      <c r="D912" s="102" t="s">
        <v>537</v>
      </c>
      <c r="E912" s="102" t="s">
        <v>538</v>
      </c>
      <c r="F912" s="102" t="s">
        <v>178</v>
      </c>
      <c r="G912" s="102" t="s">
        <v>1283</v>
      </c>
      <c r="H912" s="103">
        <v>2137</v>
      </c>
      <c r="I912" s="101">
        <v>2</v>
      </c>
      <c r="J912" s="104">
        <f>นครพนม!F23</f>
        <v>574781.93999999994</v>
      </c>
      <c r="K912" s="105">
        <f>นครพนม!AM23</f>
        <v>622910.71999999997</v>
      </c>
      <c r="L912" s="106">
        <f>นครพนม!AN23</f>
        <v>1080217.47</v>
      </c>
      <c r="M912" s="106">
        <f>นครพนม!AO23</f>
        <v>1845636.08</v>
      </c>
      <c r="N912" s="102"/>
      <c r="O912" s="102"/>
      <c r="P912" s="102"/>
      <c r="Q912" s="94">
        <f t="shared" si="34"/>
        <v>-765418.6100000001</v>
      </c>
      <c r="R912" s="95">
        <f t="shared" si="35"/>
        <v>505.48313991576975</v>
      </c>
    </row>
    <row r="913" spans="1:18" x14ac:dyDescent="0.35">
      <c r="A913" s="101">
        <v>22</v>
      </c>
      <c r="B913" s="102" t="s">
        <v>56</v>
      </c>
      <c r="C913" s="102" t="s">
        <v>536</v>
      </c>
      <c r="D913" s="102" t="s">
        <v>537</v>
      </c>
      <c r="E913" s="102" t="s">
        <v>538</v>
      </c>
      <c r="F913" s="102" t="s">
        <v>178</v>
      </c>
      <c r="G913" s="102" t="s">
        <v>1284</v>
      </c>
      <c r="H913" s="103">
        <v>2602</v>
      </c>
      <c r="I913" s="101">
        <v>2</v>
      </c>
      <c r="J913" s="104">
        <f>นครพนม!F24</f>
        <v>159994.84</v>
      </c>
      <c r="K913" s="105">
        <f>นครพนม!AM24</f>
        <v>220310.78999999998</v>
      </c>
      <c r="L913" s="106">
        <f>นครพนม!AN24</f>
        <v>852403.39</v>
      </c>
      <c r="M913" s="106">
        <f>นครพนม!AO24</f>
        <v>968645.36</v>
      </c>
      <c r="N913" s="102"/>
      <c r="O913" s="102"/>
      <c r="P913" s="102"/>
      <c r="Q913" s="94">
        <f t="shared" si="34"/>
        <v>-116241.96999999997</v>
      </c>
      <c r="R913" s="95">
        <f t="shared" si="35"/>
        <v>327.59546118370486</v>
      </c>
    </row>
    <row r="914" spans="1:18" x14ac:dyDescent="0.35">
      <c r="A914" s="101">
        <v>23</v>
      </c>
      <c r="B914" s="102" t="s">
        <v>56</v>
      </c>
      <c r="C914" s="102" t="s">
        <v>536</v>
      </c>
      <c r="D914" s="102" t="s">
        <v>537</v>
      </c>
      <c r="E914" s="102" t="s">
        <v>538</v>
      </c>
      <c r="F914" s="102" t="s">
        <v>178</v>
      </c>
      <c r="G914" s="102" t="s">
        <v>1285</v>
      </c>
      <c r="H914" s="103">
        <v>6245</v>
      </c>
      <c r="I914" s="101">
        <v>5</v>
      </c>
      <c r="J914" s="104">
        <f>นครพนม!F25</f>
        <v>288550.61</v>
      </c>
      <c r="K914" s="105">
        <f>นครพนม!AM25</f>
        <v>598432.38</v>
      </c>
      <c r="L914" s="106">
        <f>นครพนม!AN25</f>
        <v>1191831.98</v>
      </c>
      <c r="M914" s="106">
        <f>นครพนม!AO25</f>
        <v>1341410.28</v>
      </c>
      <c r="N914" s="102"/>
      <c r="O914" s="102"/>
      <c r="P914" s="102"/>
      <c r="Q914" s="94">
        <f t="shared" si="34"/>
        <v>-149578.30000000005</v>
      </c>
      <c r="R914" s="95">
        <f t="shared" si="35"/>
        <v>190.8457934347478</v>
      </c>
    </row>
    <row r="915" spans="1:18" x14ac:dyDescent="0.35">
      <c r="A915" s="101">
        <v>24</v>
      </c>
      <c r="B915" s="102" t="s">
        <v>56</v>
      </c>
      <c r="C915" s="102" t="s">
        <v>536</v>
      </c>
      <c r="D915" s="102" t="s">
        <v>537</v>
      </c>
      <c r="E915" s="102" t="s">
        <v>538</v>
      </c>
      <c r="F915" s="102" t="s">
        <v>178</v>
      </c>
      <c r="G915" s="102" t="s">
        <v>1286</v>
      </c>
      <c r="H915" s="103">
        <v>5141</v>
      </c>
      <c r="I915" s="101">
        <v>4</v>
      </c>
      <c r="J915" s="104">
        <f>นครพนม!F26</f>
        <v>308848.28000000003</v>
      </c>
      <c r="K915" s="105">
        <f>นครพนม!AM26</f>
        <v>449563.65</v>
      </c>
      <c r="L915" s="106">
        <f>นครพนม!AN26</f>
        <v>1346240.97</v>
      </c>
      <c r="M915" s="106">
        <f>นครพนม!AO26</f>
        <v>1450700.81</v>
      </c>
      <c r="N915" s="102"/>
      <c r="O915" s="102"/>
      <c r="P915" s="102"/>
      <c r="Q915" s="94">
        <f t="shared" si="34"/>
        <v>-104459.84000000008</v>
      </c>
      <c r="R915" s="95">
        <f t="shared" si="35"/>
        <v>261.86363936977239</v>
      </c>
    </row>
    <row r="916" spans="1:18" x14ac:dyDescent="0.35">
      <c r="A916" s="101">
        <v>25</v>
      </c>
      <c r="B916" s="102" t="s">
        <v>56</v>
      </c>
      <c r="C916" s="102" t="s">
        <v>536</v>
      </c>
      <c r="D916" s="102" t="s">
        <v>537</v>
      </c>
      <c r="E916" s="102" t="s">
        <v>538</v>
      </c>
      <c r="F916" s="102" t="s">
        <v>178</v>
      </c>
      <c r="G916" s="102" t="s">
        <v>1287</v>
      </c>
      <c r="H916" s="103">
        <v>2939</v>
      </c>
      <c r="I916" s="101">
        <v>2</v>
      </c>
      <c r="J916" s="104">
        <f>นครพนม!F27</f>
        <v>188807.87</v>
      </c>
      <c r="K916" s="105">
        <f>นครพนม!AM27</f>
        <v>-89398.099999999977</v>
      </c>
      <c r="L916" s="106">
        <f>นครพนม!AN27</f>
        <v>949632.79</v>
      </c>
      <c r="M916" s="106">
        <f>นครพนม!AO27</f>
        <v>852967.82000000007</v>
      </c>
      <c r="N916" s="102"/>
      <c r="O916" s="102"/>
      <c r="P916" s="102"/>
      <c r="Q916" s="94">
        <f t="shared" si="34"/>
        <v>96664.969999999972</v>
      </c>
      <c r="R916" s="95">
        <f t="shared" si="35"/>
        <v>323.11425314732901</v>
      </c>
    </row>
    <row r="917" spans="1:18" x14ac:dyDescent="0.35">
      <c r="A917" s="101">
        <v>26</v>
      </c>
      <c r="B917" s="102" t="s">
        <v>56</v>
      </c>
      <c r="C917" s="102" t="s">
        <v>536</v>
      </c>
      <c r="D917" s="102" t="s">
        <v>537</v>
      </c>
      <c r="E917" s="102" t="s">
        <v>538</v>
      </c>
      <c r="F917" s="102" t="s">
        <v>178</v>
      </c>
      <c r="G917" s="102" t="s">
        <v>1288</v>
      </c>
      <c r="H917" s="103">
        <v>2933</v>
      </c>
      <c r="I917" s="101">
        <v>2</v>
      </c>
      <c r="J917" s="104">
        <f>นครพนม!F28</f>
        <v>255269.77</v>
      </c>
      <c r="K917" s="105">
        <f>นครพนม!AM28</f>
        <v>390974.17</v>
      </c>
      <c r="L917" s="106">
        <f>นครพนม!AN28</f>
        <v>678132.39999999991</v>
      </c>
      <c r="M917" s="106">
        <f>นครพนม!AO28</f>
        <v>607676.86</v>
      </c>
      <c r="N917" s="102"/>
      <c r="O917" s="102"/>
      <c r="P917" s="102"/>
      <c r="Q917" s="94">
        <f t="shared" si="34"/>
        <v>70455.539999999921</v>
      </c>
      <c r="R917" s="95">
        <f t="shared" si="35"/>
        <v>231.20777361063753</v>
      </c>
    </row>
    <row r="918" spans="1:18" s="113" customFormat="1" x14ac:dyDescent="0.35">
      <c r="A918" s="107">
        <v>1</v>
      </c>
      <c r="B918" s="108" t="s">
        <v>56</v>
      </c>
      <c r="C918" s="108"/>
      <c r="D918" s="108"/>
      <c r="E918" s="108" t="s">
        <v>75</v>
      </c>
      <c r="F918" s="108"/>
      <c r="G918" s="108" t="s">
        <v>540</v>
      </c>
      <c r="H918" s="114">
        <f>SUM(H892:H917)</f>
        <v>84937</v>
      </c>
      <c r="I918" s="107"/>
      <c r="J918" s="110">
        <f>SUM(J892:J917)</f>
        <v>8088794.8899999997</v>
      </c>
      <c r="K918" s="145">
        <f>SUM(K892:K917)</f>
        <v>10816902.790000001</v>
      </c>
      <c r="L918" s="110">
        <f>SUM(L893:L917)</f>
        <v>27222437.599999998</v>
      </c>
      <c r="M918" s="110">
        <f>SUM(M893:M917)</f>
        <v>29374024.999999996</v>
      </c>
      <c r="N918" s="108">
        <v>25</v>
      </c>
      <c r="O918" s="108">
        <v>25</v>
      </c>
      <c r="P918" s="108">
        <f>N918-O918</f>
        <v>0</v>
      </c>
      <c r="Q918" s="111">
        <f t="shared" si="34"/>
        <v>-2151587.3999999985</v>
      </c>
      <c r="R918" s="112">
        <f>L918/H918</f>
        <v>320.50151995008065</v>
      </c>
    </row>
    <row r="919" spans="1:18" x14ac:dyDescent="0.35">
      <c r="A919" s="101">
        <v>1</v>
      </c>
      <c r="B919" s="102" t="s">
        <v>56</v>
      </c>
      <c r="C919" s="102" t="s">
        <v>541</v>
      </c>
      <c r="D919" s="102" t="s">
        <v>77</v>
      </c>
      <c r="E919" s="102" t="s">
        <v>542</v>
      </c>
      <c r="F919" s="102" t="s">
        <v>208</v>
      </c>
      <c r="G919" s="102" t="s">
        <v>543</v>
      </c>
      <c r="H919" s="103"/>
      <c r="I919" s="101"/>
      <c r="J919" s="104"/>
      <c r="K919" s="105"/>
      <c r="L919" s="106"/>
      <c r="M919" s="106"/>
      <c r="N919" s="102"/>
      <c r="O919" s="102"/>
      <c r="P919" s="102"/>
    </row>
    <row r="920" spans="1:18" x14ac:dyDescent="0.35">
      <c r="A920" s="101">
        <v>2</v>
      </c>
      <c r="B920" s="102" t="s">
        <v>56</v>
      </c>
      <c r="C920" s="102" t="s">
        <v>541</v>
      </c>
      <c r="D920" s="102" t="s">
        <v>77</v>
      </c>
      <c r="E920" s="102" t="s">
        <v>542</v>
      </c>
      <c r="F920" s="102" t="s">
        <v>178</v>
      </c>
      <c r="G920" s="102" t="s">
        <v>1289</v>
      </c>
      <c r="H920" s="103">
        <v>4015</v>
      </c>
      <c r="I920" s="101">
        <v>3</v>
      </c>
      <c r="J920" s="104">
        <f>นครพนม!F29</f>
        <v>328041.01</v>
      </c>
      <c r="K920" s="105">
        <f>นครพนม!AM29</f>
        <v>349438.01</v>
      </c>
      <c r="L920" s="106">
        <f>นครพนม!AN29</f>
        <v>1609635.33</v>
      </c>
      <c r="M920" s="106">
        <f>นครพนม!AO29</f>
        <v>1435347.97</v>
      </c>
      <c r="N920" s="102"/>
      <c r="O920" s="102"/>
      <c r="P920" s="102"/>
      <c r="Q920" s="94">
        <f t="shared" si="34"/>
        <v>174287.3600000001</v>
      </c>
      <c r="R920" s="95">
        <f t="shared" si="35"/>
        <v>400.90543711083438</v>
      </c>
    </row>
    <row r="921" spans="1:18" x14ac:dyDescent="0.35">
      <c r="A921" s="101">
        <v>3</v>
      </c>
      <c r="B921" s="102" t="s">
        <v>56</v>
      </c>
      <c r="C921" s="102" t="s">
        <v>541</v>
      </c>
      <c r="D921" s="102" t="s">
        <v>77</v>
      </c>
      <c r="E921" s="102" t="s">
        <v>542</v>
      </c>
      <c r="F921" s="102" t="s">
        <v>178</v>
      </c>
      <c r="G921" s="102" t="s">
        <v>1290</v>
      </c>
      <c r="H921" s="103">
        <v>5032</v>
      </c>
      <c r="I921" s="101">
        <v>4</v>
      </c>
      <c r="J921" s="104">
        <f>นครพนม!F30</f>
        <v>176726.98</v>
      </c>
      <c r="K921" s="105">
        <f>นครพนม!AM30</f>
        <v>369698.5</v>
      </c>
      <c r="L921" s="106">
        <f>นครพนม!AN30</f>
        <v>1172697.3399999999</v>
      </c>
      <c r="M921" s="106">
        <f>นครพนม!AO30</f>
        <v>1272206.3900000001</v>
      </c>
      <c r="N921" s="102"/>
      <c r="O921" s="102"/>
      <c r="P921" s="102"/>
      <c r="Q921" s="94">
        <f t="shared" si="34"/>
        <v>-99509.050000000279</v>
      </c>
      <c r="R921" s="95">
        <f t="shared" si="35"/>
        <v>233.04796104928454</v>
      </c>
    </row>
    <row r="922" spans="1:18" x14ac:dyDescent="0.35">
      <c r="A922" s="101">
        <v>4</v>
      </c>
      <c r="B922" s="102" t="s">
        <v>56</v>
      </c>
      <c r="C922" s="102" t="s">
        <v>541</v>
      </c>
      <c r="D922" s="102" t="s">
        <v>77</v>
      </c>
      <c r="E922" s="102" t="s">
        <v>542</v>
      </c>
      <c r="F922" s="102" t="s">
        <v>178</v>
      </c>
      <c r="G922" s="102" t="s">
        <v>1291</v>
      </c>
      <c r="H922" s="103">
        <v>2960</v>
      </c>
      <c r="I922" s="101">
        <v>2</v>
      </c>
      <c r="J922" s="104">
        <f>นครพนม!F31</f>
        <v>337498.81</v>
      </c>
      <c r="K922" s="105">
        <f>นครพนม!AM31</f>
        <v>391657.3</v>
      </c>
      <c r="L922" s="106">
        <f>นครพนม!AN31</f>
        <v>924708.34</v>
      </c>
      <c r="M922" s="106">
        <f>นครพนม!AO31</f>
        <v>990030.58000000007</v>
      </c>
      <c r="N922" s="102"/>
      <c r="O922" s="102"/>
      <c r="P922" s="102"/>
      <c r="Q922" s="94">
        <f t="shared" si="34"/>
        <v>-65322.240000000107</v>
      </c>
      <c r="R922" s="95">
        <f t="shared" si="35"/>
        <v>312.40146621621619</v>
      </c>
    </row>
    <row r="923" spans="1:18" x14ac:dyDescent="0.35">
      <c r="A923" s="101">
        <v>5</v>
      </c>
      <c r="B923" s="102" t="s">
        <v>56</v>
      </c>
      <c r="C923" s="102" t="s">
        <v>541</v>
      </c>
      <c r="D923" s="102" t="s">
        <v>77</v>
      </c>
      <c r="E923" s="102" t="s">
        <v>542</v>
      </c>
      <c r="F923" s="102" t="s">
        <v>178</v>
      </c>
      <c r="G923" s="102" t="s">
        <v>1292</v>
      </c>
      <c r="H923" s="103">
        <v>3363</v>
      </c>
      <c r="I923" s="101">
        <v>3</v>
      </c>
      <c r="J923" s="104">
        <f>นครพนม!F32</f>
        <v>151087.51</v>
      </c>
      <c r="K923" s="104">
        <f>นครพนม!AM32</f>
        <v>143899.27000000002</v>
      </c>
      <c r="L923" s="106">
        <f>นครพนม!AN32</f>
        <v>336531.83999999997</v>
      </c>
      <c r="M923" s="106">
        <f>นครพนม!AO32</f>
        <v>671507.43</v>
      </c>
      <c r="N923" s="102"/>
      <c r="O923" s="102"/>
      <c r="P923" s="102"/>
      <c r="Q923" s="94">
        <f t="shared" si="34"/>
        <v>-334975.59000000008</v>
      </c>
      <c r="R923" s="95">
        <f t="shared" si="35"/>
        <v>100.06893844781445</v>
      </c>
    </row>
    <row r="924" spans="1:18" x14ac:dyDescent="0.35">
      <c r="A924" s="101">
        <v>6</v>
      </c>
      <c r="B924" s="102" t="s">
        <v>56</v>
      </c>
      <c r="C924" s="102" t="s">
        <v>541</v>
      </c>
      <c r="D924" s="102" t="s">
        <v>77</v>
      </c>
      <c r="E924" s="102" t="s">
        <v>542</v>
      </c>
      <c r="F924" s="102" t="s">
        <v>178</v>
      </c>
      <c r="G924" s="102" t="s">
        <v>1293</v>
      </c>
      <c r="H924" s="103">
        <v>3862</v>
      </c>
      <c r="I924" s="101">
        <v>3</v>
      </c>
      <c r="J924" s="104">
        <f>นครพนม!F33</f>
        <v>289253.96000000002</v>
      </c>
      <c r="K924" s="105">
        <f>นครพนม!AM33</f>
        <v>385089.63</v>
      </c>
      <c r="L924" s="106">
        <f>นครพนม!AN33</f>
        <v>1212879.7</v>
      </c>
      <c r="M924" s="106">
        <f>นครพนม!AO33</f>
        <v>1134409.07</v>
      </c>
      <c r="N924" s="102"/>
      <c r="O924" s="102"/>
      <c r="P924" s="102"/>
      <c r="Q924" s="94">
        <f t="shared" si="34"/>
        <v>78470.629999999888</v>
      </c>
      <c r="R924" s="95">
        <f t="shared" si="35"/>
        <v>314.05481615743139</v>
      </c>
    </row>
    <row r="925" spans="1:18" x14ac:dyDescent="0.35">
      <c r="A925" s="101">
        <v>7</v>
      </c>
      <c r="B925" s="102" t="s">
        <v>56</v>
      </c>
      <c r="C925" s="102" t="s">
        <v>541</v>
      </c>
      <c r="D925" s="102" t="s">
        <v>77</v>
      </c>
      <c r="E925" s="102" t="s">
        <v>542</v>
      </c>
      <c r="F925" s="102" t="s">
        <v>178</v>
      </c>
      <c r="G925" s="102" t="s">
        <v>1294</v>
      </c>
      <c r="H925" s="103">
        <v>4449</v>
      </c>
      <c r="I925" s="101">
        <v>3</v>
      </c>
      <c r="J925" s="104">
        <f>นครพนม!F34</f>
        <v>100686.98</v>
      </c>
      <c r="K925" s="105">
        <f>นครพนม!AM34</f>
        <v>225041.78999999998</v>
      </c>
      <c r="L925" s="106">
        <f>นครพนม!AN34</f>
        <v>935496.53</v>
      </c>
      <c r="M925" s="106">
        <f>นครพนม!AO34</f>
        <v>1065820.8799999999</v>
      </c>
      <c r="N925" s="102"/>
      <c r="O925" s="102"/>
      <c r="P925" s="102"/>
      <c r="Q925" s="94">
        <f t="shared" si="34"/>
        <v>-130324.34999999986</v>
      </c>
      <c r="R925" s="95">
        <f t="shared" si="35"/>
        <v>210.27119127893909</v>
      </c>
    </row>
    <row r="926" spans="1:18" s="158" customFormat="1" x14ac:dyDescent="0.35">
      <c r="A926" s="152">
        <v>8</v>
      </c>
      <c r="B926" s="153" t="s">
        <v>56</v>
      </c>
      <c r="C926" s="153" t="s">
        <v>541</v>
      </c>
      <c r="D926" s="153" t="s">
        <v>77</v>
      </c>
      <c r="E926" s="153" t="s">
        <v>542</v>
      </c>
      <c r="F926" s="153" t="s">
        <v>178</v>
      </c>
      <c r="G926" s="153" t="s">
        <v>1295</v>
      </c>
      <c r="H926" s="148">
        <v>2114</v>
      </c>
      <c r="I926" s="152">
        <v>2</v>
      </c>
      <c r="J926" s="154">
        <f>นครพนม!F35</f>
        <v>214034.68</v>
      </c>
      <c r="K926" s="155">
        <f>นครพนม!AM35</f>
        <v>232933.09000000003</v>
      </c>
      <c r="L926" s="154">
        <f>นครพนม!AN35</f>
        <v>483029.91</v>
      </c>
      <c r="M926" s="154">
        <f>นครพนม!AO35</f>
        <v>556251.82000000007</v>
      </c>
      <c r="N926" s="153"/>
      <c r="O926" s="153"/>
      <c r="P926" s="153"/>
      <c r="Q926" s="156">
        <f t="shared" si="34"/>
        <v>-73221.910000000091</v>
      </c>
      <c r="R926" s="157">
        <f t="shared" si="35"/>
        <v>228.49096972563859</v>
      </c>
    </row>
    <row r="927" spans="1:18" x14ac:dyDescent="0.35">
      <c r="A927" s="101">
        <v>9</v>
      </c>
      <c r="B927" s="102" t="s">
        <v>56</v>
      </c>
      <c r="C927" s="102" t="s">
        <v>541</v>
      </c>
      <c r="D927" s="102" t="s">
        <v>77</v>
      </c>
      <c r="E927" s="102" t="s">
        <v>542</v>
      </c>
      <c r="F927" s="102" t="s">
        <v>178</v>
      </c>
      <c r="G927" s="102" t="s">
        <v>1296</v>
      </c>
      <c r="H927" s="103">
        <v>2727</v>
      </c>
      <c r="I927" s="101">
        <v>2</v>
      </c>
      <c r="J927" s="104">
        <f>นครพนม!F36</f>
        <v>220849.69</v>
      </c>
      <c r="K927" s="105">
        <f>นครพนม!AM36</f>
        <v>231457.11000000002</v>
      </c>
      <c r="L927" s="106">
        <f>นครพนม!AN36</f>
        <v>401468.17</v>
      </c>
      <c r="M927" s="106">
        <f>นครพนม!AO36</f>
        <v>416469.66</v>
      </c>
      <c r="N927" s="102"/>
      <c r="O927" s="102"/>
      <c r="P927" s="102"/>
      <c r="Q927" s="94">
        <f t="shared" si="34"/>
        <v>-15001.489999999991</v>
      </c>
      <c r="R927" s="95">
        <f t="shared" si="35"/>
        <v>147.2197176384305</v>
      </c>
    </row>
    <row r="928" spans="1:18" x14ac:dyDescent="0.35">
      <c r="A928" s="101">
        <v>10</v>
      </c>
      <c r="B928" s="102" t="s">
        <v>56</v>
      </c>
      <c r="C928" s="102" t="s">
        <v>541</v>
      </c>
      <c r="D928" s="102" t="s">
        <v>77</v>
      </c>
      <c r="E928" s="102" t="s">
        <v>542</v>
      </c>
      <c r="F928" s="102" t="s">
        <v>178</v>
      </c>
      <c r="G928" s="102" t="s">
        <v>1297</v>
      </c>
      <c r="H928" s="103">
        <v>2481</v>
      </c>
      <c r="I928" s="101">
        <v>2</v>
      </c>
      <c r="J928" s="104">
        <f>นครพนม!F37</f>
        <v>108784.24</v>
      </c>
      <c r="K928" s="105">
        <f>นครพนม!AM37</f>
        <v>255993.41999999998</v>
      </c>
      <c r="L928" s="106">
        <f>นครพนม!AN37</f>
        <v>1079428.55</v>
      </c>
      <c r="M928" s="106">
        <f>นครพนม!AO37</f>
        <v>1044728.61</v>
      </c>
      <c r="N928" s="102"/>
      <c r="O928" s="102"/>
      <c r="P928" s="102"/>
      <c r="Q928" s="94">
        <f t="shared" si="34"/>
        <v>34699.940000000061</v>
      </c>
      <c r="R928" s="95">
        <f t="shared" si="35"/>
        <v>435.07801289802501</v>
      </c>
    </row>
    <row r="929" spans="1:18" s="113" customFormat="1" x14ac:dyDescent="0.35">
      <c r="A929" s="107">
        <v>2</v>
      </c>
      <c r="B929" s="108" t="s">
        <v>56</v>
      </c>
      <c r="C929" s="108"/>
      <c r="D929" s="108"/>
      <c r="E929" s="108" t="s">
        <v>75</v>
      </c>
      <c r="F929" s="108"/>
      <c r="G929" s="108" t="s">
        <v>544</v>
      </c>
      <c r="H929" s="114">
        <f>SUM(H919:H928)</f>
        <v>31003</v>
      </c>
      <c r="I929" s="107"/>
      <c r="J929" s="110">
        <f>SUM(J919:J928)</f>
        <v>1926963.8599999999</v>
      </c>
      <c r="K929" s="145">
        <f>SUM(K919:K928)</f>
        <v>2585208.1199999996</v>
      </c>
      <c r="L929" s="110">
        <f>SUM(L919:L928)</f>
        <v>8155875.71</v>
      </c>
      <c r="M929" s="110">
        <f>SUM(M919:M928)</f>
        <v>8586772.4100000001</v>
      </c>
      <c r="N929" s="108">
        <v>9</v>
      </c>
      <c r="O929" s="108">
        <v>9</v>
      </c>
      <c r="P929" s="108">
        <f>N929-O929</f>
        <v>0</v>
      </c>
      <c r="Q929" s="111">
        <f t="shared" si="34"/>
        <v>-430896.70000000019</v>
      </c>
      <c r="R929" s="112">
        <f>L929/H929</f>
        <v>263.06730671225364</v>
      </c>
    </row>
    <row r="930" spans="1:18" x14ac:dyDescent="0.35">
      <c r="A930" s="101">
        <v>1</v>
      </c>
      <c r="B930" s="102" t="s">
        <v>56</v>
      </c>
      <c r="C930" s="102" t="s">
        <v>545</v>
      </c>
      <c r="D930" s="102" t="s">
        <v>84</v>
      </c>
      <c r="E930" s="102" t="s">
        <v>546</v>
      </c>
      <c r="F930" s="102" t="s">
        <v>208</v>
      </c>
      <c r="G930" s="102" t="s">
        <v>547</v>
      </c>
      <c r="H930" s="103"/>
      <c r="I930" s="101"/>
      <c r="J930" s="104"/>
      <c r="K930" s="105"/>
      <c r="L930" s="106"/>
      <c r="M930" s="106"/>
      <c r="N930" s="102"/>
      <c r="O930" s="102"/>
      <c r="P930" s="102"/>
    </row>
    <row r="931" spans="1:18" x14ac:dyDescent="0.35">
      <c r="A931" s="101">
        <v>2</v>
      </c>
      <c r="B931" s="102" t="s">
        <v>56</v>
      </c>
      <c r="C931" s="102" t="s">
        <v>545</v>
      </c>
      <c r="D931" s="102" t="s">
        <v>84</v>
      </c>
      <c r="E931" s="102" t="s">
        <v>546</v>
      </c>
      <c r="F931" s="102" t="s">
        <v>178</v>
      </c>
      <c r="G931" s="102" t="s">
        <v>1298</v>
      </c>
      <c r="H931" s="103">
        <v>3561</v>
      </c>
      <c r="I931" s="101">
        <v>3</v>
      </c>
      <c r="J931" s="104">
        <f>นครพนม!F38</f>
        <v>230147.92</v>
      </c>
      <c r="K931" s="105">
        <f>นครพนม!AM38</f>
        <v>307819.17000000004</v>
      </c>
      <c r="L931" s="106">
        <f>นครพนม!AN38</f>
        <v>929227.08</v>
      </c>
      <c r="M931" s="106">
        <f>นครพนม!AO38</f>
        <v>878446.76</v>
      </c>
      <c r="N931" s="102"/>
      <c r="O931" s="102"/>
      <c r="P931" s="102"/>
      <c r="Q931" s="94">
        <f t="shared" si="34"/>
        <v>50780.319999999949</v>
      </c>
      <c r="R931" s="95">
        <f t="shared" si="35"/>
        <v>260.94554338668911</v>
      </c>
    </row>
    <row r="932" spans="1:18" x14ac:dyDescent="0.35">
      <c r="A932" s="101">
        <v>3</v>
      </c>
      <c r="B932" s="102" t="s">
        <v>56</v>
      </c>
      <c r="C932" s="102" t="s">
        <v>545</v>
      </c>
      <c r="D932" s="102" t="s">
        <v>84</v>
      </c>
      <c r="E932" s="102" t="s">
        <v>546</v>
      </c>
      <c r="F932" s="102" t="s">
        <v>178</v>
      </c>
      <c r="G932" s="102" t="s">
        <v>1299</v>
      </c>
      <c r="H932" s="103">
        <v>4235</v>
      </c>
      <c r="I932" s="101">
        <v>3</v>
      </c>
      <c r="J932" s="104">
        <f>นครพนม!F39</f>
        <v>381993.37</v>
      </c>
      <c r="K932" s="105">
        <f>นครพนม!AM39</f>
        <v>298686.51</v>
      </c>
      <c r="L932" s="106">
        <f>นครพนม!AN39</f>
        <v>1017155.6499999999</v>
      </c>
      <c r="M932" s="106">
        <f>นครพนม!AO39</f>
        <v>850236.17</v>
      </c>
      <c r="N932" s="102"/>
      <c r="O932" s="102"/>
      <c r="P932" s="102"/>
      <c r="Q932" s="94">
        <f t="shared" si="34"/>
        <v>166919.47999999986</v>
      </c>
      <c r="R932" s="95">
        <f t="shared" si="35"/>
        <v>240.17842975206608</v>
      </c>
    </row>
    <row r="933" spans="1:18" x14ac:dyDescent="0.35">
      <c r="A933" s="101">
        <v>4</v>
      </c>
      <c r="B933" s="102" t="s">
        <v>56</v>
      </c>
      <c r="C933" s="102" t="s">
        <v>545</v>
      </c>
      <c r="D933" s="102" t="s">
        <v>84</v>
      </c>
      <c r="E933" s="102" t="s">
        <v>546</v>
      </c>
      <c r="F933" s="102" t="s">
        <v>178</v>
      </c>
      <c r="G933" s="102" t="s">
        <v>1300</v>
      </c>
      <c r="H933" s="103">
        <v>1123</v>
      </c>
      <c r="I933" s="101">
        <v>1</v>
      </c>
      <c r="J933" s="104">
        <f>นครพนม!F40</f>
        <v>534249.89</v>
      </c>
      <c r="K933" s="105">
        <f>นครพนม!AM40</f>
        <v>659029.5</v>
      </c>
      <c r="L933" s="106">
        <f>นครพนม!AN40</f>
        <v>976611.89</v>
      </c>
      <c r="M933" s="106">
        <f>นครพนม!AO40</f>
        <v>932655.52</v>
      </c>
      <c r="N933" s="102"/>
      <c r="O933" s="102"/>
      <c r="P933" s="102"/>
      <c r="Q933" s="94">
        <f t="shared" si="34"/>
        <v>43956.369999999995</v>
      </c>
      <c r="R933" s="95">
        <f t="shared" si="35"/>
        <v>869.64549421193237</v>
      </c>
    </row>
    <row r="934" spans="1:18" x14ac:dyDescent="0.35">
      <c r="A934" s="101">
        <v>5</v>
      </c>
      <c r="B934" s="102" t="s">
        <v>56</v>
      </c>
      <c r="C934" s="102" t="s">
        <v>545</v>
      </c>
      <c r="D934" s="102" t="s">
        <v>84</v>
      </c>
      <c r="E934" s="102" t="s">
        <v>546</v>
      </c>
      <c r="F934" s="102" t="s">
        <v>178</v>
      </c>
      <c r="G934" s="102" t="s">
        <v>1301</v>
      </c>
      <c r="H934" s="103">
        <v>1984</v>
      </c>
      <c r="I934" s="101">
        <v>2</v>
      </c>
      <c r="J934" s="104">
        <f>นครพนม!F41</f>
        <v>74397.48</v>
      </c>
      <c r="K934" s="105">
        <f>นครพนม!AM41</f>
        <v>-423732.31</v>
      </c>
      <c r="L934" s="106">
        <f>นครพนม!AN41</f>
        <v>897741.34</v>
      </c>
      <c r="M934" s="106">
        <f>นครพนม!AO41</f>
        <v>888377.48</v>
      </c>
      <c r="N934" s="102"/>
      <c r="O934" s="102"/>
      <c r="P934" s="102"/>
      <c r="Q934" s="94">
        <f t="shared" si="34"/>
        <v>9363.859999999986</v>
      </c>
      <c r="R934" s="95">
        <f t="shared" si="35"/>
        <v>452.4905947580645</v>
      </c>
    </row>
    <row r="935" spans="1:18" x14ac:dyDescent="0.35">
      <c r="A935" s="101">
        <v>6</v>
      </c>
      <c r="B935" s="102" t="s">
        <v>56</v>
      </c>
      <c r="C935" s="102" t="s">
        <v>545</v>
      </c>
      <c r="D935" s="102" t="s">
        <v>84</v>
      </c>
      <c r="E935" s="102" t="s">
        <v>546</v>
      </c>
      <c r="F935" s="102" t="s">
        <v>178</v>
      </c>
      <c r="G935" s="102" t="s">
        <v>1302</v>
      </c>
      <c r="H935" s="103">
        <v>2515</v>
      </c>
      <c r="I935" s="101">
        <v>2</v>
      </c>
      <c r="J935" s="104">
        <f>นครพนม!F42</f>
        <v>128535.81</v>
      </c>
      <c r="K935" s="105">
        <f>นครพนม!AM42</f>
        <v>767251.64999999991</v>
      </c>
      <c r="L935" s="106">
        <f>นครพนม!AN42</f>
        <v>1230084.17</v>
      </c>
      <c r="M935" s="106">
        <f>นครพนม!AO42</f>
        <v>1083077.98</v>
      </c>
      <c r="N935" s="102"/>
      <c r="O935" s="102"/>
      <c r="P935" s="102"/>
      <c r="Q935" s="94">
        <f t="shared" si="34"/>
        <v>147006.18999999994</v>
      </c>
      <c r="R935" s="95">
        <f t="shared" si="35"/>
        <v>489.09907355864806</v>
      </c>
    </row>
    <row r="936" spans="1:18" x14ac:dyDescent="0.35">
      <c r="A936" s="101">
        <v>7</v>
      </c>
      <c r="B936" s="102" t="s">
        <v>56</v>
      </c>
      <c r="C936" s="102" t="s">
        <v>545</v>
      </c>
      <c r="D936" s="102" t="s">
        <v>84</v>
      </c>
      <c r="E936" s="102" t="s">
        <v>546</v>
      </c>
      <c r="F936" s="102" t="s">
        <v>178</v>
      </c>
      <c r="G936" s="102" t="s">
        <v>1303</v>
      </c>
      <c r="H936" s="103">
        <v>2195</v>
      </c>
      <c r="I936" s="101">
        <v>2</v>
      </c>
      <c r="J936" s="104">
        <f>นครพนม!F43</f>
        <v>192405.53</v>
      </c>
      <c r="K936" s="105">
        <f>นครพนม!AM43</f>
        <v>948177.98</v>
      </c>
      <c r="L936" s="106">
        <f>นครพนม!AN43</f>
        <v>1131052.44</v>
      </c>
      <c r="M936" s="106">
        <f>นครพนม!AO43</f>
        <v>1131252.3899999999</v>
      </c>
      <c r="N936" s="102"/>
      <c r="O936" s="102"/>
      <c r="P936" s="102"/>
      <c r="Q936" s="94">
        <f t="shared" si="34"/>
        <v>-199.94999999995343</v>
      </c>
      <c r="R936" s="95">
        <f t="shared" si="35"/>
        <v>515.28584965831431</v>
      </c>
    </row>
    <row r="937" spans="1:18" x14ac:dyDescent="0.35">
      <c r="A937" s="101">
        <v>8</v>
      </c>
      <c r="B937" s="102" t="s">
        <v>56</v>
      </c>
      <c r="C937" s="102" t="s">
        <v>545</v>
      </c>
      <c r="D937" s="102" t="s">
        <v>84</v>
      </c>
      <c r="E937" s="102" t="s">
        <v>546</v>
      </c>
      <c r="F937" s="102" t="s">
        <v>178</v>
      </c>
      <c r="G937" s="102" t="s">
        <v>1304</v>
      </c>
      <c r="H937" s="103">
        <v>2113</v>
      </c>
      <c r="I937" s="101">
        <v>2</v>
      </c>
      <c r="J937" s="104">
        <f>นครพนม!F44</f>
        <v>297235.53000000003</v>
      </c>
      <c r="K937" s="105">
        <f>นครพนม!AM44</f>
        <v>485001.53</v>
      </c>
      <c r="L937" s="106">
        <f>นครพนม!AN44</f>
        <v>366413.01</v>
      </c>
      <c r="M937" s="106">
        <f>นครพนม!AO44</f>
        <v>265806.77</v>
      </c>
      <c r="N937" s="102"/>
      <c r="O937" s="102"/>
      <c r="P937" s="102"/>
      <c r="Q937" s="94">
        <f t="shared" si="34"/>
        <v>100606.23999999999</v>
      </c>
      <c r="R937" s="95">
        <f t="shared" si="35"/>
        <v>173.4089020350213</v>
      </c>
    </row>
    <row r="938" spans="1:18" x14ac:dyDescent="0.35">
      <c r="A938" s="101">
        <v>9</v>
      </c>
      <c r="B938" s="102" t="s">
        <v>56</v>
      </c>
      <c r="C938" s="102" t="s">
        <v>545</v>
      </c>
      <c r="D938" s="102" t="s">
        <v>84</v>
      </c>
      <c r="E938" s="102" t="s">
        <v>546</v>
      </c>
      <c r="F938" s="102" t="s">
        <v>178</v>
      </c>
      <c r="G938" s="102" t="s">
        <v>1305</v>
      </c>
      <c r="H938" s="103">
        <v>2880</v>
      </c>
      <c r="I938" s="101">
        <v>2</v>
      </c>
      <c r="J938" s="104">
        <f>นครพนม!F45</f>
        <v>453413.86</v>
      </c>
      <c r="K938" s="105">
        <f>นครพนม!AM45</f>
        <v>515347.11</v>
      </c>
      <c r="L938" s="106">
        <f>นครพนม!AN45</f>
        <v>1241806.5899999999</v>
      </c>
      <c r="M938" s="106">
        <f>นครพนม!AO45</f>
        <v>1016349.41</v>
      </c>
      <c r="N938" s="102"/>
      <c r="O938" s="102"/>
      <c r="P938" s="102"/>
      <c r="Q938" s="94">
        <f t="shared" si="34"/>
        <v>225457.17999999982</v>
      </c>
      <c r="R938" s="95">
        <f t="shared" si="35"/>
        <v>431.18284374999996</v>
      </c>
    </row>
    <row r="939" spans="1:18" x14ac:dyDescent="0.35">
      <c r="A939" s="101">
        <v>10</v>
      </c>
      <c r="B939" s="102" t="s">
        <v>56</v>
      </c>
      <c r="C939" s="102" t="s">
        <v>545</v>
      </c>
      <c r="D939" s="102" t="s">
        <v>84</v>
      </c>
      <c r="E939" s="102" t="s">
        <v>546</v>
      </c>
      <c r="F939" s="102" t="s">
        <v>178</v>
      </c>
      <c r="G939" s="102" t="s">
        <v>1306</v>
      </c>
      <c r="H939" s="103">
        <v>2008</v>
      </c>
      <c r="I939" s="101">
        <v>2</v>
      </c>
      <c r="J939" s="104">
        <f>นครพนม!F46</f>
        <v>198181.83</v>
      </c>
      <c r="K939" s="105">
        <f>นครพนม!AM46</f>
        <v>295529.71999999997</v>
      </c>
      <c r="L939" s="106">
        <f>นครพนม!AN46</f>
        <v>765665.98</v>
      </c>
      <c r="M939" s="106">
        <f>นครพนม!AO46</f>
        <v>704661.76</v>
      </c>
      <c r="N939" s="102"/>
      <c r="O939" s="102"/>
      <c r="P939" s="102"/>
      <c r="Q939" s="94">
        <f t="shared" si="34"/>
        <v>61004.219999999972</v>
      </c>
      <c r="R939" s="95">
        <f t="shared" si="35"/>
        <v>381.30775896414343</v>
      </c>
    </row>
    <row r="940" spans="1:18" x14ac:dyDescent="0.35">
      <c r="A940" s="101">
        <v>11</v>
      </c>
      <c r="B940" s="102" t="s">
        <v>56</v>
      </c>
      <c r="C940" s="102" t="s">
        <v>545</v>
      </c>
      <c r="D940" s="102" t="s">
        <v>84</v>
      </c>
      <c r="E940" s="102" t="s">
        <v>546</v>
      </c>
      <c r="F940" s="102" t="s">
        <v>178</v>
      </c>
      <c r="G940" s="102" t="s">
        <v>1307</v>
      </c>
      <c r="H940" s="103">
        <v>1706</v>
      </c>
      <c r="I940" s="101">
        <v>2</v>
      </c>
      <c r="J940" s="104">
        <f>นครพนม!F47</f>
        <v>277015.76</v>
      </c>
      <c r="K940" s="105">
        <f>นครพนม!AM47</f>
        <v>165158.88</v>
      </c>
      <c r="L940" s="106">
        <f>นครพนม!AN47</f>
        <v>827663.09000000008</v>
      </c>
      <c r="M940" s="106">
        <f>นครพนม!AO47</f>
        <v>639078.57999999996</v>
      </c>
      <c r="N940" s="102"/>
      <c r="O940" s="102"/>
      <c r="P940" s="102"/>
      <c r="Q940" s="94">
        <f t="shared" si="34"/>
        <v>188584.51000000013</v>
      </c>
      <c r="R940" s="95">
        <f t="shared" si="35"/>
        <v>485.14835287221575</v>
      </c>
    </row>
    <row r="941" spans="1:18" x14ac:dyDescent="0.35">
      <c r="A941" s="101">
        <v>12</v>
      </c>
      <c r="B941" s="102" t="s">
        <v>56</v>
      </c>
      <c r="C941" s="102" t="s">
        <v>545</v>
      </c>
      <c r="D941" s="102" t="s">
        <v>84</v>
      </c>
      <c r="E941" s="102" t="s">
        <v>546</v>
      </c>
      <c r="F941" s="102" t="s">
        <v>178</v>
      </c>
      <c r="G941" s="102" t="s">
        <v>1308</v>
      </c>
      <c r="H941" s="103">
        <v>1846</v>
      </c>
      <c r="I941" s="101">
        <v>2</v>
      </c>
      <c r="J941" s="104">
        <f>นครพนม!F48</f>
        <v>57648.34</v>
      </c>
      <c r="K941" s="105">
        <f>นครพนม!AM48</f>
        <v>241983.15000000002</v>
      </c>
      <c r="L941" s="106">
        <f>นครพนม!AN48</f>
        <v>739689.64</v>
      </c>
      <c r="M941" s="106">
        <f>นครพนม!AO48</f>
        <v>725647.06</v>
      </c>
      <c r="N941" s="102"/>
      <c r="O941" s="102"/>
      <c r="P941" s="102"/>
      <c r="Q941" s="94">
        <f t="shared" si="34"/>
        <v>14042.579999999958</v>
      </c>
      <c r="R941" s="95">
        <f t="shared" si="35"/>
        <v>400.69861321776813</v>
      </c>
    </row>
    <row r="942" spans="1:18" x14ac:dyDescent="0.35">
      <c r="A942" s="101">
        <v>13</v>
      </c>
      <c r="B942" s="102" t="s">
        <v>56</v>
      </c>
      <c r="C942" s="102" t="s">
        <v>545</v>
      </c>
      <c r="D942" s="102" t="s">
        <v>84</v>
      </c>
      <c r="E942" s="102" t="s">
        <v>546</v>
      </c>
      <c r="F942" s="102" t="s">
        <v>178</v>
      </c>
      <c r="G942" s="102" t="s">
        <v>1309</v>
      </c>
      <c r="H942" s="103">
        <v>2707</v>
      </c>
      <c r="I942" s="101">
        <v>2</v>
      </c>
      <c r="J942" s="104">
        <f>นครพนม!F49</f>
        <v>432214.78</v>
      </c>
      <c r="K942" s="105">
        <f>นครพนม!AM49</f>
        <v>436344.9</v>
      </c>
      <c r="L942" s="106">
        <f>นครพนม!AN49</f>
        <v>1061676.6299999999</v>
      </c>
      <c r="M942" s="106">
        <f>นครพนม!AO49</f>
        <v>1058097.32</v>
      </c>
      <c r="N942" s="102"/>
      <c r="O942" s="102"/>
      <c r="P942" s="102"/>
      <c r="Q942" s="94">
        <f t="shared" si="34"/>
        <v>3579.309999999823</v>
      </c>
      <c r="R942" s="95">
        <f t="shared" si="35"/>
        <v>392.19676025120054</v>
      </c>
    </row>
    <row r="943" spans="1:18" x14ac:dyDescent="0.35">
      <c r="A943" s="101">
        <v>14</v>
      </c>
      <c r="B943" s="102" t="s">
        <v>56</v>
      </c>
      <c r="C943" s="102" t="s">
        <v>545</v>
      </c>
      <c r="D943" s="102" t="s">
        <v>84</v>
      </c>
      <c r="E943" s="102" t="s">
        <v>546</v>
      </c>
      <c r="F943" s="102" t="s">
        <v>178</v>
      </c>
      <c r="G943" s="102" t="s">
        <v>1310</v>
      </c>
      <c r="H943" s="103">
        <v>2688</v>
      </c>
      <c r="I943" s="101">
        <v>2</v>
      </c>
      <c r="J943" s="104">
        <f>นครพนม!F50</f>
        <v>239717</v>
      </c>
      <c r="K943" s="105">
        <f>นครพนม!AM50</f>
        <v>855774.84</v>
      </c>
      <c r="L943" s="106">
        <f>นครพนม!AN50</f>
        <v>1051379.67</v>
      </c>
      <c r="M943" s="106">
        <f>นครพนม!AO50</f>
        <v>1024030.51</v>
      </c>
      <c r="N943" s="102"/>
      <c r="O943" s="102"/>
      <c r="P943" s="102"/>
      <c r="Q943" s="94">
        <f t="shared" si="34"/>
        <v>27349.159999999916</v>
      </c>
      <c r="R943" s="95">
        <f t="shared" si="35"/>
        <v>391.1382700892857</v>
      </c>
    </row>
    <row r="944" spans="1:18" x14ac:dyDescent="0.35">
      <c r="A944" s="101">
        <v>15</v>
      </c>
      <c r="B944" s="102" t="s">
        <v>56</v>
      </c>
      <c r="C944" s="102" t="s">
        <v>545</v>
      </c>
      <c r="D944" s="102" t="s">
        <v>84</v>
      </c>
      <c r="E944" s="102" t="s">
        <v>546</v>
      </c>
      <c r="F944" s="102" t="s">
        <v>178</v>
      </c>
      <c r="G944" s="102" t="s">
        <v>1311</v>
      </c>
      <c r="H944" s="103">
        <v>2663</v>
      </c>
      <c r="I944" s="101">
        <v>2</v>
      </c>
      <c r="J944" s="104">
        <f>นครพนม!F51</f>
        <v>703954.36</v>
      </c>
      <c r="K944" s="105">
        <f>นครพนม!AM51</f>
        <v>801553.96</v>
      </c>
      <c r="L944" s="106">
        <f>นครพนม!AN51</f>
        <v>1278390.5</v>
      </c>
      <c r="M944" s="106">
        <f>นครพนม!AO51</f>
        <v>1210224.49</v>
      </c>
      <c r="N944" s="102"/>
      <c r="O944" s="102"/>
      <c r="P944" s="102"/>
      <c r="Q944" s="94">
        <f t="shared" si="34"/>
        <v>68166.010000000009</v>
      </c>
      <c r="R944" s="95">
        <f t="shared" si="35"/>
        <v>480.05651520841155</v>
      </c>
    </row>
    <row r="945" spans="1:18" x14ac:dyDescent="0.35">
      <c r="A945" s="101">
        <v>16</v>
      </c>
      <c r="B945" s="102" t="s">
        <v>56</v>
      </c>
      <c r="C945" s="102" t="s">
        <v>545</v>
      </c>
      <c r="D945" s="102" t="s">
        <v>84</v>
      </c>
      <c r="E945" s="102" t="s">
        <v>546</v>
      </c>
      <c r="F945" s="102" t="s">
        <v>178</v>
      </c>
      <c r="G945" s="102" t="s">
        <v>1312</v>
      </c>
      <c r="H945" s="103">
        <v>1880</v>
      </c>
      <c r="I945" s="101">
        <v>2</v>
      </c>
      <c r="J945" s="104">
        <f>นครพนม!F52</f>
        <v>572295.49</v>
      </c>
      <c r="K945" s="105">
        <f>นครพนม!AM52</f>
        <v>601439.39</v>
      </c>
      <c r="L945" s="106">
        <f>นครพนม!AN52</f>
        <v>413914.74</v>
      </c>
      <c r="M945" s="106">
        <f>นครพนม!AO52</f>
        <v>253530.5</v>
      </c>
      <c r="N945" s="102"/>
      <c r="O945" s="102"/>
      <c r="P945" s="102"/>
      <c r="Q945" s="94">
        <f t="shared" si="34"/>
        <v>160384.24</v>
      </c>
      <c r="R945" s="95">
        <f t="shared" si="35"/>
        <v>220.16741489361701</v>
      </c>
    </row>
    <row r="946" spans="1:18" x14ac:dyDescent="0.35">
      <c r="A946" s="115">
        <v>17</v>
      </c>
      <c r="B946" s="116" t="s">
        <v>56</v>
      </c>
      <c r="C946" s="116" t="s">
        <v>545</v>
      </c>
      <c r="D946" s="116" t="s">
        <v>84</v>
      </c>
      <c r="E946" s="116" t="s">
        <v>546</v>
      </c>
      <c r="F946" s="116" t="s">
        <v>178</v>
      </c>
      <c r="G946" s="116" t="s">
        <v>1313</v>
      </c>
      <c r="H946" s="117">
        <v>2375</v>
      </c>
      <c r="I946" s="115">
        <v>2</v>
      </c>
      <c r="J946" s="104">
        <f>นครพนม!F53</f>
        <v>19342.7</v>
      </c>
      <c r="K946" s="105">
        <f>นครพนม!AM53</f>
        <v>84634.1</v>
      </c>
      <c r="L946" s="106">
        <f>นครพนม!AN53</f>
        <v>713762.37</v>
      </c>
      <c r="M946" s="106">
        <f>นครพนม!AO53</f>
        <v>910473.95000000007</v>
      </c>
      <c r="N946" s="102"/>
      <c r="O946" s="102"/>
      <c r="P946" s="102"/>
      <c r="Q946" s="94">
        <f t="shared" si="34"/>
        <v>-196711.58000000007</v>
      </c>
      <c r="R946" s="95">
        <f t="shared" si="35"/>
        <v>300.5315242105263</v>
      </c>
    </row>
    <row r="947" spans="1:18" x14ac:dyDescent="0.35">
      <c r="A947" s="115">
        <v>18</v>
      </c>
      <c r="B947" s="116" t="s">
        <v>56</v>
      </c>
      <c r="C947" s="116" t="s">
        <v>545</v>
      </c>
      <c r="D947" s="116" t="s">
        <v>84</v>
      </c>
      <c r="E947" s="116" t="s">
        <v>546</v>
      </c>
      <c r="F947" s="116" t="s">
        <v>178</v>
      </c>
      <c r="G947" s="116" t="s">
        <v>1314</v>
      </c>
      <c r="H947" s="117">
        <v>1804</v>
      </c>
      <c r="I947" s="115">
        <v>2</v>
      </c>
      <c r="J947" s="104">
        <f>นครพนม!F54</f>
        <v>92987.88</v>
      </c>
      <c r="K947" s="105">
        <f>นครพนม!AM54</f>
        <v>52291.850000000006</v>
      </c>
      <c r="L947" s="106">
        <f>นครพนม!AN54</f>
        <v>852919.7</v>
      </c>
      <c r="M947" s="106">
        <f>นครพนม!AO54</f>
        <v>765594.16999999993</v>
      </c>
      <c r="N947" s="102"/>
      <c r="O947" s="102"/>
      <c r="P947" s="102"/>
      <c r="Q947" s="94">
        <f t="shared" si="34"/>
        <v>87325.530000000028</v>
      </c>
      <c r="R947" s="95">
        <f t="shared" si="35"/>
        <v>472.79362527716182</v>
      </c>
    </row>
    <row r="948" spans="1:18" s="113" customFormat="1" x14ac:dyDescent="0.35">
      <c r="A948" s="107">
        <v>3</v>
      </c>
      <c r="B948" s="108" t="s">
        <v>56</v>
      </c>
      <c r="C948" s="108"/>
      <c r="D948" s="108"/>
      <c r="E948" s="108" t="s">
        <v>75</v>
      </c>
      <c r="F948" s="108"/>
      <c r="G948" s="108" t="s">
        <v>548</v>
      </c>
      <c r="H948" s="114">
        <f>SUM(H930:H947)</f>
        <v>40283</v>
      </c>
      <c r="I948" s="107"/>
      <c r="J948" s="110">
        <f>SUM(J930:J947)</f>
        <v>4885737.5300000012</v>
      </c>
      <c r="K948" s="110">
        <f>SUM(K930:K947)</f>
        <v>7092291.9299999997</v>
      </c>
      <c r="L948" s="110">
        <f>SUM(L930:L947)</f>
        <v>15495154.49</v>
      </c>
      <c r="M948" s="110">
        <f>SUM(M930:M947)</f>
        <v>14337540.82</v>
      </c>
      <c r="N948" s="108">
        <v>17</v>
      </c>
      <c r="O948" s="108">
        <v>17</v>
      </c>
      <c r="P948" s="108">
        <f>N948-O948</f>
        <v>0</v>
      </c>
      <c r="Q948" s="111">
        <f t="shared" si="34"/>
        <v>1157613.67</v>
      </c>
      <c r="R948" s="112">
        <f>L948/H948</f>
        <v>384.65741106670311</v>
      </c>
    </row>
    <row r="949" spans="1:18" x14ac:dyDescent="0.35">
      <c r="A949" s="101">
        <v>1</v>
      </c>
      <c r="B949" s="102" t="s">
        <v>56</v>
      </c>
      <c r="C949" s="102" t="s">
        <v>549</v>
      </c>
      <c r="D949" s="102" t="s">
        <v>91</v>
      </c>
      <c r="E949" s="102" t="s">
        <v>550</v>
      </c>
      <c r="F949" s="102" t="s">
        <v>208</v>
      </c>
      <c r="G949" s="102" t="s">
        <v>551</v>
      </c>
      <c r="H949" s="103"/>
      <c r="I949" s="101"/>
      <c r="J949" s="104"/>
      <c r="K949" s="105"/>
      <c r="L949" s="106"/>
      <c r="M949" s="106"/>
      <c r="N949" s="102"/>
      <c r="O949" s="102"/>
      <c r="P949" s="102"/>
    </row>
    <row r="950" spans="1:18" x14ac:dyDescent="0.35">
      <c r="A950" s="101">
        <v>2</v>
      </c>
      <c r="B950" s="102" t="s">
        <v>56</v>
      </c>
      <c r="C950" s="102" t="s">
        <v>549</v>
      </c>
      <c r="D950" s="102" t="s">
        <v>91</v>
      </c>
      <c r="E950" s="102" t="s">
        <v>550</v>
      </c>
      <c r="F950" s="102" t="s">
        <v>178</v>
      </c>
      <c r="G950" s="102" t="s">
        <v>1315</v>
      </c>
      <c r="H950" s="103">
        <v>2423</v>
      </c>
      <c r="I950" s="101">
        <v>2</v>
      </c>
      <c r="J950" s="104">
        <f>นครพนม!F55</f>
        <v>245642.6</v>
      </c>
      <c r="K950" s="105">
        <f>นครพนม!AM55</f>
        <v>257016.11000000004</v>
      </c>
      <c r="L950" s="106">
        <f>นครพนม!AN55</f>
        <v>1099145.28</v>
      </c>
      <c r="M950" s="106">
        <f>นครพนม!AO55</f>
        <v>1096846.8199999998</v>
      </c>
      <c r="N950" s="102"/>
      <c r="O950" s="102"/>
      <c r="P950" s="102"/>
      <c r="Q950" s="94">
        <f t="shared" si="34"/>
        <v>2298.4600000001956</v>
      </c>
      <c r="R950" s="95">
        <f t="shared" si="35"/>
        <v>453.62991333058193</v>
      </c>
    </row>
    <row r="951" spans="1:18" x14ac:dyDescent="0.35">
      <c r="A951" s="101">
        <v>3</v>
      </c>
      <c r="B951" s="102" t="s">
        <v>56</v>
      </c>
      <c r="C951" s="102" t="s">
        <v>549</v>
      </c>
      <c r="D951" s="102" t="s">
        <v>91</v>
      </c>
      <c r="E951" s="102" t="s">
        <v>550</v>
      </c>
      <c r="F951" s="102" t="s">
        <v>178</v>
      </c>
      <c r="G951" s="102" t="s">
        <v>1316</v>
      </c>
      <c r="H951" s="103">
        <v>1424</v>
      </c>
      <c r="I951" s="101">
        <v>1</v>
      </c>
      <c r="J951" s="104">
        <f>นครพนม!F56</f>
        <v>325361.59000000003</v>
      </c>
      <c r="K951" s="105">
        <f>นครพนม!AM56</f>
        <v>342157.42</v>
      </c>
      <c r="L951" s="106">
        <f>นครพนม!AN56</f>
        <v>711639.31</v>
      </c>
      <c r="M951" s="106">
        <f>นครพนม!AO56</f>
        <v>655496.22</v>
      </c>
      <c r="N951" s="102"/>
      <c r="O951" s="102"/>
      <c r="P951" s="102"/>
      <c r="Q951" s="94">
        <f t="shared" si="34"/>
        <v>56143.090000000084</v>
      </c>
      <c r="R951" s="95">
        <f t="shared" si="35"/>
        <v>499.7467064606742</v>
      </c>
    </row>
    <row r="952" spans="1:18" x14ac:dyDescent="0.35">
      <c r="A952" s="101">
        <v>4</v>
      </c>
      <c r="B952" s="102" t="s">
        <v>56</v>
      </c>
      <c r="C952" s="102" t="s">
        <v>549</v>
      </c>
      <c r="D952" s="102" t="s">
        <v>91</v>
      </c>
      <c r="E952" s="102" t="s">
        <v>550</v>
      </c>
      <c r="F952" s="102" t="s">
        <v>178</v>
      </c>
      <c r="G952" s="102" t="s">
        <v>1317</v>
      </c>
      <c r="H952" s="103">
        <v>1355</v>
      </c>
      <c r="I952" s="101">
        <v>1</v>
      </c>
      <c r="J952" s="104">
        <f>นครพนม!F57</f>
        <v>234116.58</v>
      </c>
      <c r="K952" s="105">
        <f>นครพนม!AM57</f>
        <v>261123.92999999996</v>
      </c>
      <c r="L952" s="106">
        <f>นครพนม!AN57</f>
        <v>620928.96</v>
      </c>
      <c r="M952" s="106">
        <f>นครพนม!AO57</f>
        <v>687966.45000000007</v>
      </c>
      <c r="N952" s="102"/>
      <c r="O952" s="102"/>
      <c r="P952" s="102"/>
      <c r="Q952" s="94">
        <f t="shared" si="34"/>
        <v>-67037.490000000107</v>
      </c>
      <c r="R952" s="95">
        <f t="shared" si="35"/>
        <v>458.25015498154977</v>
      </c>
    </row>
    <row r="953" spans="1:18" x14ac:dyDescent="0.35">
      <c r="A953" s="101">
        <v>5</v>
      </c>
      <c r="B953" s="102" t="s">
        <v>56</v>
      </c>
      <c r="C953" s="102" t="s">
        <v>549</v>
      </c>
      <c r="D953" s="102" t="s">
        <v>91</v>
      </c>
      <c r="E953" s="102" t="s">
        <v>550</v>
      </c>
      <c r="F953" s="102" t="s">
        <v>178</v>
      </c>
      <c r="G953" s="102" t="s">
        <v>1318</v>
      </c>
      <c r="H953" s="103">
        <v>2385</v>
      </c>
      <c r="I953" s="101">
        <v>2</v>
      </c>
      <c r="J953" s="104">
        <f>นครพนม!F58</f>
        <v>556036.46</v>
      </c>
      <c r="K953" s="105">
        <f>นครพนม!AM58</f>
        <v>577953.34</v>
      </c>
      <c r="L953" s="106">
        <f>นครพนม!AN58</f>
        <v>1088255.8799999999</v>
      </c>
      <c r="M953" s="106">
        <f>นครพนม!AO58</f>
        <v>1017871.0800000001</v>
      </c>
      <c r="N953" s="102"/>
      <c r="O953" s="102"/>
      <c r="P953" s="102"/>
      <c r="Q953" s="94">
        <f t="shared" si="34"/>
        <v>70384.799999999814</v>
      </c>
      <c r="R953" s="95">
        <f t="shared" si="35"/>
        <v>456.29177358490563</v>
      </c>
    </row>
    <row r="954" spans="1:18" x14ac:dyDescent="0.35">
      <c r="A954" s="101">
        <v>6</v>
      </c>
      <c r="B954" s="102" t="s">
        <v>56</v>
      </c>
      <c r="C954" s="102" t="s">
        <v>549</v>
      </c>
      <c r="D954" s="102" t="s">
        <v>91</v>
      </c>
      <c r="E954" s="102" t="s">
        <v>550</v>
      </c>
      <c r="F954" s="102" t="s">
        <v>178</v>
      </c>
      <c r="G954" s="102" t="s">
        <v>1319</v>
      </c>
      <c r="H954" s="103">
        <v>1462</v>
      </c>
      <c r="I954" s="101">
        <v>1</v>
      </c>
      <c r="J954" s="104">
        <f>นครพนม!F59</f>
        <v>92863.05</v>
      </c>
      <c r="K954" s="105">
        <f>นครพนม!AM59</f>
        <v>85318.46</v>
      </c>
      <c r="L954" s="106">
        <f>นครพนม!AN59</f>
        <v>636156.19999999995</v>
      </c>
      <c r="M954" s="106">
        <f>นครพนม!AO59</f>
        <v>682772.03</v>
      </c>
      <c r="N954" s="102"/>
      <c r="O954" s="102"/>
      <c r="P954" s="102"/>
      <c r="Q954" s="94">
        <f t="shared" si="34"/>
        <v>-46615.830000000075</v>
      </c>
      <c r="R954" s="95">
        <f t="shared" si="35"/>
        <v>435.1273597811217</v>
      </c>
    </row>
    <row r="955" spans="1:18" x14ac:dyDescent="0.35">
      <c r="A955" s="101">
        <v>7</v>
      </c>
      <c r="B955" s="102" t="s">
        <v>56</v>
      </c>
      <c r="C955" s="102" t="s">
        <v>549</v>
      </c>
      <c r="D955" s="102" t="s">
        <v>91</v>
      </c>
      <c r="E955" s="102" t="s">
        <v>550</v>
      </c>
      <c r="F955" s="102" t="s">
        <v>178</v>
      </c>
      <c r="G955" s="102" t="s">
        <v>1320</v>
      </c>
      <c r="H955" s="103">
        <v>2682</v>
      </c>
      <c r="I955" s="101">
        <v>2</v>
      </c>
      <c r="J955" s="104">
        <f>นครพนม!F60</f>
        <v>137609.82</v>
      </c>
      <c r="K955" s="105">
        <f>นครพนม!AM60</f>
        <v>147136.85999999999</v>
      </c>
      <c r="L955" s="106">
        <f>นครพนม!AN60</f>
        <v>1080679.98</v>
      </c>
      <c r="M955" s="106">
        <f>นครพนม!AO60</f>
        <v>1127425.1100000001</v>
      </c>
      <c r="N955" s="102"/>
      <c r="O955" s="102"/>
      <c r="P955" s="102"/>
      <c r="Q955" s="94">
        <f t="shared" si="34"/>
        <v>-46745.130000000121</v>
      </c>
      <c r="R955" s="95">
        <f t="shared" si="35"/>
        <v>402.93809843400447</v>
      </c>
    </row>
    <row r="956" spans="1:18" x14ac:dyDescent="0.35">
      <c r="A956" s="101">
        <v>8</v>
      </c>
      <c r="B956" s="102" t="s">
        <v>56</v>
      </c>
      <c r="C956" s="102" t="s">
        <v>549</v>
      </c>
      <c r="D956" s="102" t="s">
        <v>91</v>
      </c>
      <c r="E956" s="102" t="s">
        <v>550</v>
      </c>
      <c r="F956" s="102" t="s">
        <v>178</v>
      </c>
      <c r="G956" s="102" t="s">
        <v>1321</v>
      </c>
      <c r="H956" s="103">
        <v>4067</v>
      </c>
      <c r="I956" s="101">
        <v>3</v>
      </c>
      <c r="J956" s="104">
        <f>นครพนม!F61</f>
        <v>278880.65999999997</v>
      </c>
      <c r="K956" s="105">
        <f>นครพนม!AM61</f>
        <v>261540.39999999997</v>
      </c>
      <c r="L956" s="106">
        <f>นครพนม!AN61</f>
        <v>1544605.73</v>
      </c>
      <c r="M956" s="106">
        <f>นครพนม!AO61</f>
        <v>1553324.98</v>
      </c>
      <c r="N956" s="102"/>
      <c r="O956" s="102"/>
      <c r="P956" s="102"/>
      <c r="Q956" s="94">
        <f t="shared" si="34"/>
        <v>-8719.25</v>
      </c>
      <c r="R956" s="95">
        <f t="shared" si="35"/>
        <v>379.78995082370295</v>
      </c>
    </row>
    <row r="957" spans="1:18" x14ac:dyDescent="0.35">
      <c r="A957" s="101">
        <v>9</v>
      </c>
      <c r="B957" s="102" t="s">
        <v>56</v>
      </c>
      <c r="C957" s="102" t="s">
        <v>549</v>
      </c>
      <c r="D957" s="102" t="s">
        <v>91</v>
      </c>
      <c r="E957" s="102" t="s">
        <v>550</v>
      </c>
      <c r="F957" s="102" t="s">
        <v>178</v>
      </c>
      <c r="G957" s="102" t="s">
        <v>1322</v>
      </c>
      <c r="H957" s="103">
        <v>2581</v>
      </c>
      <c r="I957" s="101">
        <v>2</v>
      </c>
      <c r="J957" s="104">
        <f>นครพนม!F62</f>
        <v>210233.97</v>
      </c>
      <c r="K957" s="105">
        <f>นครพนม!AM62</f>
        <v>276215.84000000003</v>
      </c>
      <c r="L957" s="106">
        <f>นครพนม!AN62</f>
        <v>787410.46</v>
      </c>
      <c r="M957" s="106">
        <f>นครพนม!AO62</f>
        <v>836163.92999999993</v>
      </c>
      <c r="N957" s="102"/>
      <c r="O957" s="102"/>
      <c r="P957" s="102"/>
      <c r="Q957" s="94">
        <f t="shared" si="34"/>
        <v>-48753.469999999972</v>
      </c>
      <c r="R957" s="95">
        <f t="shared" si="35"/>
        <v>305.0796048043394</v>
      </c>
    </row>
    <row r="958" spans="1:18" x14ac:dyDescent="0.35">
      <c r="A958" s="101">
        <v>10</v>
      </c>
      <c r="B958" s="102" t="s">
        <v>56</v>
      </c>
      <c r="C958" s="102" t="s">
        <v>549</v>
      </c>
      <c r="D958" s="102" t="s">
        <v>91</v>
      </c>
      <c r="E958" s="102" t="s">
        <v>550</v>
      </c>
      <c r="F958" s="102" t="s">
        <v>178</v>
      </c>
      <c r="G958" s="102" t="s">
        <v>1323</v>
      </c>
      <c r="H958" s="103">
        <v>1424</v>
      </c>
      <c r="I958" s="101">
        <v>1</v>
      </c>
      <c r="J958" s="104">
        <f>นครพนม!F63</f>
        <v>150180.65</v>
      </c>
      <c r="K958" s="105">
        <f>นครพนม!AM63</f>
        <v>147853.35</v>
      </c>
      <c r="L958" s="106">
        <f>นครพนม!AN63</f>
        <v>966188.53</v>
      </c>
      <c r="M958" s="106">
        <f>นครพนม!AO63</f>
        <v>1002069.03</v>
      </c>
      <c r="N958" s="102"/>
      <c r="O958" s="102"/>
      <c r="P958" s="102"/>
      <c r="Q958" s="94">
        <f t="shared" si="34"/>
        <v>-35880.5</v>
      </c>
      <c r="R958" s="95">
        <f t="shared" si="35"/>
        <v>678.50318117977531</v>
      </c>
    </row>
    <row r="959" spans="1:18" s="113" customFormat="1" x14ac:dyDescent="0.35">
      <c r="A959" s="107">
        <v>4</v>
      </c>
      <c r="B959" s="108" t="s">
        <v>56</v>
      </c>
      <c r="C959" s="108"/>
      <c r="D959" s="108"/>
      <c r="E959" s="108" t="s">
        <v>75</v>
      </c>
      <c r="F959" s="108"/>
      <c r="G959" s="108" t="s">
        <v>552</v>
      </c>
      <c r="H959" s="114">
        <f>SUM(H949:H958)</f>
        <v>19803</v>
      </c>
      <c r="I959" s="107"/>
      <c r="J959" s="110">
        <f>SUM(J949:J958)</f>
        <v>2230925.38</v>
      </c>
      <c r="K959" s="110">
        <f>SUM(K949:K958)</f>
        <v>2356315.7099999995</v>
      </c>
      <c r="L959" s="110">
        <f>SUM(L949:L958)</f>
        <v>8535010.3300000001</v>
      </c>
      <c r="M959" s="110">
        <f>SUM(M949:M958)</f>
        <v>8659935.6499999985</v>
      </c>
      <c r="N959" s="108">
        <v>9</v>
      </c>
      <c r="O959" s="108">
        <v>9</v>
      </c>
      <c r="P959" s="108">
        <f>N959-O959</f>
        <v>0</v>
      </c>
      <c r="Q959" s="111">
        <f t="shared" si="34"/>
        <v>-124925.31999999844</v>
      </c>
      <c r="R959" s="112">
        <f>L959/H959</f>
        <v>430.99582537999294</v>
      </c>
    </row>
    <row r="960" spans="1:18" x14ac:dyDescent="0.35">
      <c r="A960" s="101">
        <v>1</v>
      </c>
      <c r="B960" s="102" t="s">
        <v>56</v>
      </c>
      <c r="C960" s="102" t="s">
        <v>553</v>
      </c>
      <c r="D960" s="102" t="s">
        <v>134</v>
      </c>
      <c r="E960" s="102" t="s">
        <v>554</v>
      </c>
      <c r="F960" s="102" t="s">
        <v>327</v>
      </c>
      <c r="G960" s="102" t="s">
        <v>555</v>
      </c>
      <c r="H960" s="103"/>
      <c r="I960" s="101"/>
      <c r="J960" s="104"/>
      <c r="K960" s="105"/>
      <c r="L960" s="106"/>
      <c r="M960" s="106"/>
      <c r="N960" s="102"/>
      <c r="O960" s="102"/>
      <c r="P960" s="102"/>
    </row>
    <row r="961" spans="1:18" x14ac:dyDescent="0.35">
      <c r="A961" s="101">
        <v>2</v>
      </c>
      <c r="B961" s="102" t="s">
        <v>56</v>
      </c>
      <c r="C961" s="102" t="s">
        <v>553</v>
      </c>
      <c r="D961" s="102" t="s">
        <v>134</v>
      </c>
      <c r="E961" s="102" t="s">
        <v>554</v>
      </c>
      <c r="F961" s="102" t="s">
        <v>178</v>
      </c>
      <c r="G961" s="102" t="s">
        <v>1324</v>
      </c>
      <c r="H961" s="103">
        <v>4840</v>
      </c>
      <c r="I961" s="101">
        <v>4</v>
      </c>
      <c r="J961" s="104">
        <f>นครพนม!F64</f>
        <v>651647.46</v>
      </c>
      <c r="K961" s="105">
        <f>นครพนม!AM64</f>
        <v>786651.25</v>
      </c>
      <c r="L961" s="106">
        <f>นครพนม!AN64</f>
        <v>1519460.27</v>
      </c>
      <c r="M961" s="106">
        <f>นครพนม!AO64</f>
        <v>1382701.0199999998</v>
      </c>
      <c r="N961" s="102"/>
      <c r="O961" s="102"/>
      <c r="P961" s="102"/>
      <c r="Q961" s="94">
        <f t="shared" si="34"/>
        <v>136759.25000000023</v>
      </c>
      <c r="R961" s="95">
        <f t="shared" si="35"/>
        <v>313.93807231404958</v>
      </c>
    </row>
    <row r="962" spans="1:18" x14ac:dyDescent="0.35">
      <c r="A962" s="101">
        <v>3</v>
      </c>
      <c r="B962" s="102" t="s">
        <v>56</v>
      </c>
      <c r="C962" s="102" t="s">
        <v>553</v>
      </c>
      <c r="D962" s="102" t="s">
        <v>134</v>
      </c>
      <c r="E962" s="102" t="s">
        <v>554</v>
      </c>
      <c r="F962" s="102" t="s">
        <v>178</v>
      </c>
      <c r="G962" s="102" t="s">
        <v>1325</v>
      </c>
      <c r="H962" s="103">
        <v>1989</v>
      </c>
      <c r="I962" s="101">
        <v>2</v>
      </c>
      <c r="J962" s="104">
        <f>นครพนม!F65</f>
        <v>547618.24</v>
      </c>
      <c r="K962" s="105">
        <f>นครพนม!AM65</f>
        <v>511631.24</v>
      </c>
      <c r="L962" s="106">
        <f>นครพนม!AN65</f>
        <v>773451.06</v>
      </c>
      <c r="M962" s="106">
        <f>นครพนม!AO65</f>
        <v>804746.76</v>
      </c>
      <c r="N962" s="102"/>
      <c r="O962" s="102"/>
      <c r="P962" s="102"/>
      <c r="Q962" s="94">
        <f t="shared" si="34"/>
        <v>-31295.699999999953</v>
      </c>
      <c r="R962" s="95">
        <f t="shared" si="35"/>
        <v>388.8642835595777</v>
      </c>
    </row>
    <row r="963" spans="1:18" x14ac:dyDescent="0.35">
      <c r="A963" s="101">
        <v>4</v>
      </c>
      <c r="B963" s="102" t="s">
        <v>56</v>
      </c>
      <c r="C963" s="102" t="s">
        <v>553</v>
      </c>
      <c r="D963" s="102" t="s">
        <v>134</v>
      </c>
      <c r="E963" s="102" t="s">
        <v>554</v>
      </c>
      <c r="F963" s="102" t="s">
        <v>178</v>
      </c>
      <c r="G963" s="102" t="s">
        <v>1326</v>
      </c>
      <c r="H963" s="103">
        <v>1664</v>
      </c>
      <c r="I963" s="101">
        <v>2</v>
      </c>
      <c r="J963" s="104">
        <f>นครพนม!F66</f>
        <v>632290.23</v>
      </c>
      <c r="K963" s="105">
        <f>นครพนม!AM66</f>
        <v>676832.91999999993</v>
      </c>
      <c r="L963" s="106">
        <f>นครพนม!AN66</f>
        <v>908597.49</v>
      </c>
      <c r="M963" s="106">
        <f>นครพนม!AO66</f>
        <v>1037697.11</v>
      </c>
      <c r="N963" s="102"/>
      <c r="O963" s="102"/>
      <c r="P963" s="102"/>
      <c r="Q963" s="94">
        <f t="shared" si="34"/>
        <v>-129099.62</v>
      </c>
      <c r="R963" s="95">
        <f t="shared" si="35"/>
        <v>546.03214543269235</v>
      </c>
    </row>
    <row r="964" spans="1:18" x14ac:dyDescent="0.35">
      <c r="A964" s="101">
        <v>5</v>
      </c>
      <c r="B964" s="102" t="s">
        <v>56</v>
      </c>
      <c r="C964" s="102" t="s">
        <v>553</v>
      </c>
      <c r="D964" s="102" t="s">
        <v>134</v>
      </c>
      <c r="E964" s="102" t="s">
        <v>554</v>
      </c>
      <c r="F964" s="102" t="s">
        <v>178</v>
      </c>
      <c r="G964" s="102" t="s">
        <v>1327</v>
      </c>
      <c r="H964" s="103">
        <v>4566</v>
      </c>
      <c r="I964" s="101">
        <v>4</v>
      </c>
      <c r="J964" s="104">
        <f>นครพนม!F67</f>
        <v>288019.90000000002</v>
      </c>
      <c r="K964" s="105">
        <f>นครพนม!AM67</f>
        <v>416066.25</v>
      </c>
      <c r="L964" s="106">
        <f>นครพนม!AN67</f>
        <v>1078811.1600000001</v>
      </c>
      <c r="M964" s="106">
        <f>นครพนม!AO67</f>
        <v>1234716.3</v>
      </c>
      <c r="N964" s="102"/>
      <c r="O964" s="102"/>
      <c r="P964" s="102"/>
      <c r="Q964" s="94">
        <f t="shared" si="34"/>
        <v>-155905.1399999999</v>
      </c>
      <c r="R964" s="95">
        <f t="shared" si="35"/>
        <v>236.27051248357427</v>
      </c>
    </row>
    <row r="965" spans="1:18" x14ac:dyDescent="0.35">
      <c r="A965" s="101">
        <v>6</v>
      </c>
      <c r="B965" s="102" t="s">
        <v>56</v>
      </c>
      <c r="C965" s="102" t="s">
        <v>553</v>
      </c>
      <c r="D965" s="102" t="s">
        <v>134</v>
      </c>
      <c r="E965" s="102" t="s">
        <v>554</v>
      </c>
      <c r="F965" s="102" t="s">
        <v>178</v>
      </c>
      <c r="G965" s="102" t="s">
        <v>1328</v>
      </c>
      <c r="H965" s="103">
        <v>3846</v>
      </c>
      <c r="I965" s="101">
        <v>3</v>
      </c>
      <c r="J965" s="104">
        <f>นครพนม!F68</f>
        <v>835713.14</v>
      </c>
      <c r="K965" s="105">
        <f>นครพนม!AM68</f>
        <v>453931.93999999994</v>
      </c>
      <c r="L965" s="106">
        <f>นครพนม!AN68</f>
        <v>1610513.71</v>
      </c>
      <c r="M965" s="106">
        <f>นครพนม!AO68</f>
        <v>1715100.88</v>
      </c>
      <c r="N965" s="102"/>
      <c r="O965" s="102"/>
      <c r="P965" s="102"/>
      <c r="Q965" s="94">
        <f t="shared" si="34"/>
        <v>-104587.16999999993</v>
      </c>
      <c r="R965" s="95">
        <f t="shared" si="35"/>
        <v>418.75031461258448</v>
      </c>
    </row>
    <row r="966" spans="1:18" x14ac:dyDescent="0.35">
      <c r="A966" s="101">
        <v>7</v>
      </c>
      <c r="B966" s="102" t="s">
        <v>56</v>
      </c>
      <c r="C966" s="102" t="s">
        <v>553</v>
      </c>
      <c r="D966" s="102" t="s">
        <v>134</v>
      </c>
      <c r="E966" s="102" t="s">
        <v>554</v>
      </c>
      <c r="F966" s="102" t="s">
        <v>178</v>
      </c>
      <c r="G966" s="102" t="s">
        <v>1329</v>
      </c>
      <c r="H966" s="103">
        <v>2300</v>
      </c>
      <c r="I966" s="101">
        <v>2</v>
      </c>
      <c r="J966" s="104">
        <f>นครพนม!F69</f>
        <v>783490.79</v>
      </c>
      <c r="K966" s="105">
        <f>นครพนม!AM69</f>
        <v>928474.4800000001</v>
      </c>
      <c r="L966" s="106">
        <f>นครพนม!AN69</f>
        <v>1129996.3</v>
      </c>
      <c r="M966" s="106">
        <f>นครพนม!AO69</f>
        <v>1032523.44</v>
      </c>
      <c r="N966" s="102"/>
      <c r="O966" s="102"/>
      <c r="P966" s="102"/>
      <c r="Q966" s="94">
        <f t="shared" si="34"/>
        <v>97472.860000000102</v>
      </c>
      <c r="R966" s="95">
        <f t="shared" si="35"/>
        <v>491.30273913043482</v>
      </c>
    </row>
    <row r="967" spans="1:18" x14ac:dyDescent="0.35">
      <c r="A967" s="101">
        <v>8</v>
      </c>
      <c r="B967" s="102" t="s">
        <v>56</v>
      </c>
      <c r="C967" s="102" t="s">
        <v>553</v>
      </c>
      <c r="D967" s="102" t="s">
        <v>134</v>
      </c>
      <c r="E967" s="102" t="s">
        <v>554</v>
      </c>
      <c r="F967" s="102" t="s">
        <v>178</v>
      </c>
      <c r="G967" s="102" t="s">
        <v>1330</v>
      </c>
      <c r="H967" s="103">
        <v>2685</v>
      </c>
      <c r="I967" s="101">
        <v>2</v>
      </c>
      <c r="J967" s="104">
        <f>นครพนม!F70</f>
        <v>897194.46</v>
      </c>
      <c r="K967" s="105">
        <f>นครพนม!AM70</f>
        <v>931696.26</v>
      </c>
      <c r="L967" s="106">
        <f>นครพนม!AN70</f>
        <v>1403146.12</v>
      </c>
      <c r="M967" s="106">
        <f>นครพนม!AO70</f>
        <v>1098006.77</v>
      </c>
      <c r="N967" s="102"/>
      <c r="O967" s="102"/>
      <c r="P967" s="102"/>
      <c r="Q967" s="94">
        <f t="shared" ref="Q967:Q1029" si="36">L967-M967</f>
        <v>305139.35000000009</v>
      </c>
      <c r="R967" s="95">
        <f t="shared" ref="R967:R1028" si="37">L967/H967</f>
        <v>522.58700931098701</v>
      </c>
    </row>
    <row r="968" spans="1:18" x14ac:dyDescent="0.35">
      <c r="A968" s="101">
        <v>9</v>
      </c>
      <c r="B968" s="102" t="s">
        <v>56</v>
      </c>
      <c r="C968" s="102" t="s">
        <v>553</v>
      </c>
      <c r="D968" s="102" t="s">
        <v>134</v>
      </c>
      <c r="E968" s="102" t="s">
        <v>554</v>
      </c>
      <c r="F968" s="102" t="s">
        <v>178</v>
      </c>
      <c r="G968" s="102" t="s">
        <v>1331</v>
      </c>
      <c r="H968" s="103">
        <v>4912</v>
      </c>
      <c r="I968" s="101">
        <v>4</v>
      </c>
      <c r="J968" s="104">
        <f>นครพนม!F71</f>
        <v>716401.67</v>
      </c>
      <c r="K968" s="105">
        <f>นครพนม!AM71</f>
        <v>550578.97000000009</v>
      </c>
      <c r="L968" s="106">
        <f>นครพนม!AN71</f>
        <v>1342915.51</v>
      </c>
      <c r="M968" s="106">
        <f>นครพนม!AO71</f>
        <v>1411812.1800000002</v>
      </c>
      <c r="N968" s="102"/>
      <c r="O968" s="102"/>
      <c r="P968" s="102"/>
      <c r="Q968" s="94">
        <f t="shared" si="36"/>
        <v>-68896.670000000158</v>
      </c>
      <c r="R968" s="95">
        <f t="shared" si="37"/>
        <v>273.39485138436481</v>
      </c>
    </row>
    <row r="969" spans="1:18" x14ac:dyDescent="0.35">
      <c r="A969" s="101">
        <v>10</v>
      </c>
      <c r="B969" s="102" t="s">
        <v>56</v>
      </c>
      <c r="C969" s="102" t="s">
        <v>553</v>
      </c>
      <c r="D969" s="102" t="s">
        <v>134</v>
      </c>
      <c r="E969" s="102" t="s">
        <v>554</v>
      </c>
      <c r="F969" s="102" t="s">
        <v>178</v>
      </c>
      <c r="G969" s="102" t="s">
        <v>1332</v>
      </c>
      <c r="H969" s="103">
        <v>4333</v>
      </c>
      <c r="I969" s="101">
        <v>3</v>
      </c>
      <c r="J969" s="104">
        <f>นครพนม!F72</f>
        <v>482648.06</v>
      </c>
      <c r="K969" s="105">
        <f>นครพนม!AM72</f>
        <v>527657.42000000004</v>
      </c>
      <c r="L969" s="106">
        <f>นครพนม!AN72</f>
        <v>1164718.1199999999</v>
      </c>
      <c r="M969" s="106">
        <f>นครพนม!AO72</f>
        <v>1300956.2799999998</v>
      </c>
      <c r="N969" s="102"/>
      <c r="O969" s="102"/>
      <c r="P969" s="102"/>
      <c r="Q969" s="94">
        <f t="shared" si="36"/>
        <v>-136238.15999999992</v>
      </c>
      <c r="R969" s="95">
        <f t="shared" si="37"/>
        <v>268.8017816755135</v>
      </c>
    </row>
    <row r="970" spans="1:18" x14ac:dyDescent="0.35">
      <c r="A970" s="101">
        <v>11</v>
      </c>
      <c r="B970" s="102" t="s">
        <v>56</v>
      </c>
      <c r="C970" s="102" t="s">
        <v>553</v>
      </c>
      <c r="D970" s="102" t="s">
        <v>134</v>
      </c>
      <c r="E970" s="102" t="s">
        <v>554</v>
      </c>
      <c r="F970" s="102" t="s">
        <v>178</v>
      </c>
      <c r="G970" s="102" t="s">
        <v>1333</v>
      </c>
      <c r="H970" s="103">
        <v>3150</v>
      </c>
      <c r="I970" s="101">
        <v>3</v>
      </c>
      <c r="J970" s="104">
        <f>นครพนม!F73</f>
        <v>613399.9</v>
      </c>
      <c r="K970" s="105">
        <f>นครพนม!AM73</f>
        <v>684887.78</v>
      </c>
      <c r="L970" s="106">
        <f>นครพนม!AN73</f>
        <v>861608.56</v>
      </c>
      <c r="M970" s="106">
        <f>นครพนม!AO73</f>
        <v>857584.44</v>
      </c>
      <c r="N970" s="102"/>
      <c r="O970" s="102"/>
      <c r="P970" s="102"/>
      <c r="Q970" s="94">
        <f t="shared" si="36"/>
        <v>4024.1200000001118</v>
      </c>
      <c r="R970" s="95">
        <f t="shared" si="37"/>
        <v>273.52652698412697</v>
      </c>
    </row>
    <row r="971" spans="1:18" x14ac:dyDescent="0.35">
      <c r="A971" s="101">
        <v>12</v>
      </c>
      <c r="B971" s="102" t="s">
        <v>56</v>
      </c>
      <c r="C971" s="102" t="s">
        <v>553</v>
      </c>
      <c r="D971" s="102" t="s">
        <v>134</v>
      </c>
      <c r="E971" s="102" t="s">
        <v>554</v>
      </c>
      <c r="F971" s="102" t="s">
        <v>178</v>
      </c>
      <c r="G971" s="102" t="s">
        <v>1334</v>
      </c>
      <c r="H971" s="103">
        <v>1574</v>
      </c>
      <c r="I971" s="101">
        <v>2</v>
      </c>
      <c r="J971" s="104">
        <f>นครพนม!F74</f>
        <v>725028.2</v>
      </c>
      <c r="K971" s="105">
        <f>นครพนม!AM74</f>
        <v>705099.35</v>
      </c>
      <c r="L971" s="106">
        <f>นครพนม!AN74</f>
        <v>1085256.28</v>
      </c>
      <c r="M971" s="106">
        <f>นครพนม!AO74</f>
        <v>1048289.83</v>
      </c>
      <c r="N971" s="102"/>
      <c r="O971" s="102"/>
      <c r="P971" s="102"/>
      <c r="Q971" s="94">
        <f t="shared" si="36"/>
        <v>36966.45000000007</v>
      </c>
      <c r="R971" s="95">
        <f t="shared" si="37"/>
        <v>689.48937738246502</v>
      </c>
    </row>
    <row r="972" spans="1:18" x14ac:dyDescent="0.35">
      <c r="A972" s="101">
        <v>13</v>
      </c>
      <c r="B972" s="102" t="s">
        <v>56</v>
      </c>
      <c r="C972" s="102" t="s">
        <v>553</v>
      </c>
      <c r="D972" s="102" t="s">
        <v>134</v>
      </c>
      <c r="E972" s="102" t="s">
        <v>554</v>
      </c>
      <c r="F972" s="102" t="s">
        <v>178</v>
      </c>
      <c r="G972" s="102" t="s">
        <v>1335</v>
      </c>
      <c r="H972" s="103">
        <v>4253</v>
      </c>
      <c r="I972" s="101">
        <v>3</v>
      </c>
      <c r="J972" s="104">
        <f>นครพนม!F75</f>
        <v>406000.78</v>
      </c>
      <c r="K972" s="105">
        <f>นครพนม!AM75</f>
        <v>424041.19000000006</v>
      </c>
      <c r="L972" s="106">
        <f>นครพนม!AN75</f>
        <v>1004417.45</v>
      </c>
      <c r="M972" s="106">
        <f>นครพนม!AO75</f>
        <v>1146464.99</v>
      </c>
      <c r="N972" s="102"/>
      <c r="O972" s="102"/>
      <c r="P972" s="102"/>
      <c r="Q972" s="94">
        <f t="shared" si="36"/>
        <v>-142047.54000000004</v>
      </c>
      <c r="R972" s="95">
        <f t="shared" si="37"/>
        <v>236.16681166235597</v>
      </c>
    </row>
    <row r="973" spans="1:18" x14ac:dyDescent="0.35">
      <c r="A973" s="101">
        <v>14</v>
      </c>
      <c r="B973" s="102" t="s">
        <v>56</v>
      </c>
      <c r="C973" s="102" t="s">
        <v>553</v>
      </c>
      <c r="D973" s="102" t="s">
        <v>134</v>
      </c>
      <c r="E973" s="102" t="s">
        <v>554</v>
      </c>
      <c r="F973" s="102" t="s">
        <v>178</v>
      </c>
      <c r="G973" s="102" t="s">
        <v>1336</v>
      </c>
      <c r="H973" s="103">
        <v>4225</v>
      </c>
      <c r="I973" s="101">
        <v>3</v>
      </c>
      <c r="J973" s="104">
        <f>นครพนม!F76</f>
        <v>680505.48</v>
      </c>
      <c r="K973" s="105">
        <f>นครพนม!AM76</f>
        <v>711077.80999999994</v>
      </c>
      <c r="L973" s="106">
        <f>นครพนม!AN76</f>
        <v>904410.85000000009</v>
      </c>
      <c r="M973" s="106">
        <f>นครพนม!AO76</f>
        <v>949421.1</v>
      </c>
      <c r="N973" s="102"/>
      <c r="O973" s="102"/>
      <c r="P973" s="102"/>
      <c r="Q973" s="94">
        <f t="shared" si="36"/>
        <v>-45010.249999999884</v>
      </c>
      <c r="R973" s="95">
        <f t="shared" si="37"/>
        <v>214.06173964497043</v>
      </c>
    </row>
    <row r="974" spans="1:18" x14ac:dyDescent="0.35">
      <c r="A974" s="101">
        <v>15</v>
      </c>
      <c r="B974" s="102" t="s">
        <v>56</v>
      </c>
      <c r="C974" s="102" t="s">
        <v>553</v>
      </c>
      <c r="D974" s="102" t="s">
        <v>134</v>
      </c>
      <c r="E974" s="102" t="s">
        <v>554</v>
      </c>
      <c r="F974" s="102" t="s">
        <v>178</v>
      </c>
      <c r="G974" s="102" t="s">
        <v>1337</v>
      </c>
      <c r="H974" s="103">
        <v>3156</v>
      </c>
      <c r="I974" s="101">
        <v>3</v>
      </c>
      <c r="J974" s="104">
        <f>นครพนม!F77</f>
        <v>400215.51</v>
      </c>
      <c r="K974" s="105">
        <f>นครพนม!AM77</f>
        <v>-74049.070000000065</v>
      </c>
      <c r="L974" s="106">
        <f>นครพนม!AN77</f>
        <v>1071361.46</v>
      </c>
      <c r="M974" s="106">
        <f>นครพนม!AO77</f>
        <v>1160600.8299999998</v>
      </c>
      <c r="N974" s="102"/>
      <c r="O974" s="102"/>
      <c r="P974" s="102"/>
      <c r="Q974" s="94">
        <f t="shared" si="36"/>
        <v>-89239.369999999879</v>
      </c>
      <c r="R974" s="95">
        <f t="shared" si="37"/>
        <v>339.4681432192649</v>
      </c>
    </row>
    <row r="975" spans="1:18" x14ac:dyDescent="0.35">
      <c r="A975" s="101">
        <v>16</v>
      </c>
      <c r="B975" s="102" t="s">
        <v>56</v>
      </c>
      <c r="C975" s="102" t="s">
        <v>553</v>
      </c>
      <c r="D975" s="102" t="s">
        <v>134</v>
      </c>
      <c r="E975" s="102" t="s">
        <v>554</v>
      </c>
      <c r="F975" s="102" t="s">
        <v>178</v>
      </c>
      <c r="G975" s="102" t="s">
        <v>1338</v>
      </c>
      <c r="H975" s="103">
        <v>2114</v>
      </c>
      <c r="I975" s="101">
        <v>2</v>
      </c>
      <c r="J975" s="104">
        <f>นครพนม!F78</f>
        <v>676991.29</v>
      </c>
      <c r="K975" s="105">
        <f>นครพนม!AM78</f>
        <v>760211.31</v>
      </c>
      <c r="L975" s="106">
        <f>นครพนม!AN78</f>
        <v>825333.29</v>
      </c>
      <c r="M975" s="106">
        <f>นครพนม!AO78</f>
        <v>821036.07000000007</v>
      </c>
      <c r="N975" s="102"/>
      <c r="O975" s="102"/>
      <c r="P975" s="102"/>
      <c r="Q975" s="94">
        <f t="shared" si="36"/>
        <v>4297.2199999999721</v>
      </c>
      <c r="R975" s="95">
        <f t="shared" si="37"/>
        <v>390.41309839167457</v>
      </c>
    </row>
    <row r="976" spans="1:18" s="113" customFormat="1" x14ac:dyDescent="0.35">
      <c r="A976" s="107">
        <v>5</v>
      </c>
      <c r="B976" s="108" t="s">
        <v>56</v>
      </c>
      <c r="C976" s="108"/>
      <c r="D976" s="108"/>
      <c r="E976" s="108" t="s">
        <v>75</v>
      </c>
      <c r="F976" s="108"/>
      <c r="G976" s="108" t="s">
        <v>556</v>
      </c>
      <c r="H976" s="114">
        <f>SUM(H960:H974)</f>
        <v>47493</v>
      </c>
      <c r="I976" s="107"/>
      <c r="J976" s="110">
        <f>SUM(J960:J974)</f>
        <v>8660173.8200000003</v>
      </c>
      <c r="K976" s="110">
        <f>SUM(K960:K974)</f>
        <v>8234577.7899999991</v>
      </c>
      <c r="L976" s="110">
        <f>SUM(L960:L974)</f>
        <v>15858664.339999996</v>
      </c>
      <c r="M976" s="110">
        <f>SUM(M960:M974)</f>
        <v>16180621.929999998</v>
      </c>
      <c r="N976" s="108">
        <v>15</v>
      </c>
      <c r="O976" s="108">
        <v>15</v>
      </c>
      <c r="P976" s="108">
        <f>N976-O976</f>
        <v>0</v>
      </c>
      <c r="Q976" s="111">
        <f t="shared" si="36"/>
        <v>-321957.59000000171</v>
      </c>
      <c r="R976" s="112">
        <f>L976/H976</f>
        <v>333.91582633230155</v>
      </c>
    </row>
    <row r="977" spans="1:18" x14ac:dyDescent="0.35">
      <c r="A977" s="101">
        <v>1</v>
      </c>
      <c r="B977" s="102" t="s">
        <v>56</v>
      </c>
      <c r="C977" s="102" t="s">
        <v>557</v>
      </c>
      <c r="D977" s="102" t="s">
        <v>105</v>
      </c>
      <c r="E977" s="102" t="s">
        <v>558</v>
      </c>
      <c r="F977" s="102" t="s">
        <v>208</v>
      </c>
      <c r="G977" s="102" t="s">
        <v>559</v>
      </c>
      <c r="H977" s="103"/>
      <c r="I977" s="101"/>
      <c r="J977" s="104"/>
      <c r="K977" s="105"/>
      <c r="L977" s="106"/>
      <c r="M977" s="106"/>
      <c r="N977" s="102"/>
      <c r="O977" s="102"/>
      <c r="P977" s="102"/>
    </row>
    <row r="978" spans="1:18" x14ac:dyDescent="0.35">
      <c r="A978" s="101">
        <v>2</v>
      </c>
      <c r="B978" s="102" t="s">
        <v>56</v>
      </c>
      <c r="C978" s="102" t="s">
        <v>557</v>
      </c>
      <c r="D978" s="102" t="s">
        <v>105</v>
      </c>
      <c r="E978" s="102" t="s">
        <v>558</v>
      </c>
      <c r="F978" s="102" t="s">
        <v>178</v>
      </c>
      <c r="G978" s="102" t="s">
        <v>1339</v>
      </c>
      <c r="H978" s="103">
        <v>3378</v>
      </c>
      <c r="I978" s="101">
        <v>3</v>
      </c>
      <c r="J978" s="104">
        <f>นครพนม!F79</f>
        <v>260193.6</v>
      </c>
      <c r="K978" s="105">
        <f>นครพนม!AM79</f>
        <v>306775.13</v>
      </c>
      <c r="L978" s="106">
        <f>นครพนม!AN79</f>
        <v>1352144.9100000001</v>
      </c>
      <c r="M978" s="106">
        <f>นครพนม!AO79</f>
        <v>1257263.06</v>
      </c>
      <c r="N978" s="102"/>
      <c r="O978" s="102"/>
      <c r="P978" s="102"/>
      <c r="Q978" s="94">
        <f t="shared" si="36"/>
        <v>94881.850000000093</v>
      </c>
      <c r="R978" s="95">
        <f t="shared" si="37"/>
        <v>400.27972468916522</v>
      </c>
    </row>
    <row r="979" spans="1:18" x14ac:dyDescent="0.35">
      <c r="A979" s="101">
        <v>3</v>
      </c>
      <c r="B979" s="102" t="s">
        <v>56</v>
      </c>
      <c r="C979" s="102" t="s">
        <v>557</v>
      </c>
      <c r="D979" s="102" t="s">
        <v>105</v>
      </c>
      <c r="E979" s="102" t="s">
        <v>558</v>
      </c>
      <c r="F979" s="102" t="s">
        <v>178</v>
      </c>
      <c r="G979" s="102" t="s">
        <v>1340</v>
      </c>
      <c r="H979" s="103">
        <v>2146</v>
      </c>
      <c r="I979" s="101">
        <v>2</v>
      </c>
      <c r="J979" s="104">
        <f>นครพนม!F80</f>
        <v>92065.87</v>
      </c>
      <c r="K979" s="105">
        <f>นครพนม!AM80</f>
        <v>81185.13</v>
      </c>
      <c r="L979" s="106">
        <f>นครพนม!AN80</f>
        <v>1054817.8999999999</v>
      </c>
      <c r="M979" s="106">
        <f>นครพนม!AO80</f>
        <v>1141924.77</v>
      </c>
      <c r="N979" s="102"/>
      <c r="O979" s="102"/>
      <c r="P979" s="102"/>
      <c r="Q979" s="94">
        <f t="shared" si="36"/>
        <v>-87106.870000000112</v>
      </c>
      <c r="R979" s="95">
        <f t="shared" si="37"/>
        <v>491.52744641192913</v>
      </c>
    </row>
    <row r="980" spans="1:18" x14ac:dyDescent="0.35">
      <c r="A980" s="101">
        <v>4</v>
      </c>
      <c r="B980" s="102" t="s">
        <v>56</v>
      </c>
      <c r="C980" s="102" t="s">
        <v>557</v>
      </c>
      <c r="D980" s="102" t="s">
        <v>105</v>
      </c>
      <c r="E980" s="102" t="s">
        <v>558</v>
      </c>
      <c r="F980" s="102" t="s">
        <v>178</v>
      </c>
      <c r="G980" s="102" t="s">
        <v>1341</v>
      </c>
      <c r="H980" s="103">
        <v>4006</v>
      </c>
      <c r="I980" s="101">
        <v>3</v>
      </c>
      <c r="J980" s="104">
        <f>นครพนม!F81</f>
        <v>597746</v>
      </c>
      <c r="K980" s="105">
        <f>นครพนม!AM81</f>
        <v>416516.88</v>
      </c>
      <c r="L980" s="106">
        <f>นครพนม!AN81</f>
        <v>1319813.33</v>
      </c>
      <c r="M980" s="106">
        <f>นครพนม!AO81</f>
        <v>1567173.35</v>
      </c>
      <c r="N980" s="102"/>
      <c r="O980" s="102"/>
      <c r="P980" s="102"/>
      <c r="Q980" s="94">
        <f t="shared" si="36"/>
        <v>-247360.02000000002</v>
      </c>
      <c r="R980" s="95">
        <f t="shared" si="37"/>
        <v>329.45914378432354</v>
      </c>
    </row>
    <row r="981" spans="1:18" x14ac:dyDescent="0.35">
      <c r="A981" s="101">
        <v>5</v>
      </c>
      <c r="B981" s="102" t="s">
        <v>56</v>
      </c>
      <c r="C981" s="102" t="s">
        <v>557</v>
      </c>
      <c r="D981" s="102" t="s">
        <v>105</v>
      </c>
      <c r="E981" s="102" t="s">
        <v>558</v>
      </c>
      <c r="F981" s="102" t="s">
        <v>178</v>
      </c>
      <c r="G981" s="102" t="s">
        <v>1342</v>
      </c>
      <c r="H981" s="103">
        <v>2776</v>
      </c>
      <c r="I981" s="101">
        <v>2</v>
      </c>
      <c r="J981" s="104">
        <f>นครพนม!F82</f>
        <v>285752.74</v>
      </c>
      <c r="K981" s="105">
        <f>นครพนม!AM82</f>
        <v>124913.33999999997</v>
      </c>
      <c r="L981" s="106">
        <f>นครพนม!AN82</f>
        <v>1215285.67</v>
      </c>
      <c r="M981" s="106">
        <f>นครพนม!AO82</f>
        <v>1353935.57</v>
      </c>
      <c r="N981" s="102"/>
      <c r="O981" s="102"/>
      <c r="P981" s="102"/>
      <c r="Q981" s="94">
        <f t="shared" si="36"/>
        <v>-138649.90000000014</v>
      </c>
      <c r="R981" s="95">
        <f t="shared" si="37"/>
        <v>437.78302233429395</v>
      </c>
    </row>
    <row r="982" spans="1:18" x14ac:dyDescent="0.35">
      <c r="A982" s="101">
        <v>6</v>
      </c>
      <c r="B982" s="102" t="s">
        <v>56</v>
      </c>
      <c r="C982" s="102" t="s">
        <v>557</v>
      </c>
      <c r="D982" s="102" t="s">
        <v>105</v>
      </c>
      <c r="E982" s="102" t="s">
        <v>558</v>
      </c>
      <c r="F982" s="102" t="s">
        <v>178</v>
      </c>
      <c r="G982" s="102" t="s">
        <v>1343</v>
      </c>
      <c r="H982" s="103">
        <v>2929</v>
      </c>
      <c r="I982" s="101">
        <v>2</v>
      </c>
      <c r="J982" s="104">
        <f>นครพนม!F83</f>
        <v>1248534.29</v>
      </c>
      <c r="K982" s="105">
        <f>นครพนม!AM83</f>
        <v>1094425.55</v>
      </c>
      <c r="L982" s="106">
        <f>นครพนม!AN83</f>
        <v>2815516.71</v>
      </c>
      <c r="M982" s="106">
        <f>นครพนม!AO83</f>
        <v>1776427.13</v>
      </c>
      <c r="N982" s="102"/>
      <c r="O982" s="102"/>
      <c r="P982" s="102"/>
      <c r="Q982" s="94">
        <f t="shared" si="36"/>
        <v>1039089.5800000001</v>
      </c>
      <c r="R982" s="95">
        <f t="shared" si="37"/>
        <v>961.25527825196309</v>
      </c>
    </row>
    <row r="983" spans="1:18" x14ac:dyDescent="0.35">
      <c r="A983" s="101">
        <v>7</v>
      </c>
      <c r="B983" s="102" t="s">
        <v>56</v>
      </c>
      <c r="C983" s="102" t="s">
        <v>557</v>
      </c>
      <c r="D983" s="102" t="s">
        <v>105</v>
      </c>
      <c r="E983" s="102" t="s">
        <v>558</v>
      </c>
      <c r="F983" s="102" t="s">
        <v>178</v>
      </c>
      <c r="G983" s="102" t="s">
        <v>1344</v>
      </c>
      <c r="H983" s="103">
        <v>1882</v>
      </c>
      <c r="I983" s="101">
        <v>2</v>
      </c>
      <c r="J983" s="104">
        <f>นครพนม!F84</f>
        <v>440606.94</v>
      </c>
      <c r="K983" s="105">
        <f>นครพนม!AM84</f>
        <v>530338.95000000007</v>
      </c>
      <c r="L983" s="106">
        <f>นครพนม!AN84</f>
        <v>1450037.9900000002</v>
      </c>
      <c r="M983" s="106">
        <f>นครพนม!AO84</f>
        <v>1248304.44</v>
      </c>
      <c r="N983" s="102"/>
      <c r="O983" s="102"/>
      <c r="P983" s="102"/>
      <c r="Q983" s="94">
        <f t="shared" si="36"/>
        <v>201733.55000000028</v>
      </c>
      <c r="R983" s="95">
        <f t="shared" si="37"/>
        <v>770.47714665249748</v>
      </c>
    </row>
    <row r="984" spans="1:18" x14ac:dyDescent="0.35">
      <c r="A984" s="101">
        <v>8</v>
      </c>
      <c r="B984" s="102" t="s">
        <v>56</v>
      </c>
      <c r="C984" s="102" t="s">
        <v>557</v>
      </c>
      <c r="D984" s="102" t="s">
        <v>105</v>
      </c>
      <c r="E984" s="102" t="s">
        <v>558</v>
      </c>
      <c r="F984" s="102" t="s">
        <v>178</v>
      </c>
      <c r="G984" s="102" t="s">
        <v>1345</v>
      </c>
      <c r="H984" s="103">
        <v>2733</v>
      </c>
      <c r="I984" s="101">
        <v>2</v>
      </c>
      <c r="J984" s="104">
        <f>นครพนม!F85</f>
        <v>426392.12</v>
      </c>
      <c r="K984" s="105">
        <f>นครพนม!AM85</f>
        <v>445117.14</v>
      </c>
      <c r="L984" s="106">
        <f>นครพนม!AN85</f>
        <v>1308286.73</v>
      </c>
      <c r="M984" s="106">
        <f>นครพนม!AO85</f>
        <v>1292858.17</v>
      </c>
      <c r="N984" s="102"/>
      <c r="O984" s="102"/>
      <c r="P984" s="102"/>
      <c r="Q984" s="94">
        <f t="shared" si="36"/>
        <v>15428.560000000056</v>
      </c>
      <c r="R984" s="95">
        <f t="shared" si="37"/>
        <v>478.69986461763631</v>
      </c>
    </row>
    <row r="985" spans="1:18" x14ac:dyDescent="0.35">
      <c r="A985" s="101">
        <v>9</v>
      </c>
      <c r="B985" s="102" t="s">
        <v>56</v>
      </c>
      <c r="C985" s="102" t="s">
        <v>557</v>
      </c>
      <c r="D985" s="102" t="s">
        <v>105</v>
      </c>
      <c r="E985" s="102" t="s">
        <v>558</v>
      </c>
      <c r="F985" s="102" t="s">
        <v>178</v>
      </c>
      <c r="G985" s="102" t="s">
        <v>1346</v>
      </c>
      <c r="H985" s="103">
        <v>1930</v>
      </c>
      <c r="I985" s="101">
        <v>2</v>
      </c>
      <c r="J985" s="104">
        <f>นครพนม!F86</f>
        <v>239280.52</v>
      </c>
      <c r="K985" s="105">
        <f>นครพนม!AM86</f>
        <v>298843.58999999997</v>
      </c>
      <c r="L985" s="106">
        <f>นครพนม!AN86</f>
        <v>1166668.1000000001</v>
      </c>
      <c r="M985" s="106">
        <f>นครพนม!AO86</f>
        <v>1130790.26</v>
      </c>
      <c r="N985" s="102"/>
      <c r="O985" s="102"/>
      <c r="P985" s="102"/>
      <c r="Q985" s="94">
        <f t="shared" si="36"/>
        <v>35877.840000000084</v>
      </c>
      <c r="R985" s="95">
        <f t="shared" si="37"/>
        <v>604.49124352331614</v>
      </c>
    </row>
    <row r="986" spans="1:18" x14ac:dyDescent="0.35">
      <c r="A986" s="101">
        <v>10</v>
      </c>
      <c r="B986" s="102" t="s">
        <v>56</v>
      </c>
      <c r="C986" s="102" t="s">
        <v>557</v>
      </c>
      <c r="D986" s="102" t="s">
        <v>105</v>
      </c>
      <c r="E986" s="102" t="s">
        <v>558</v>
      </c>
      <c r="F986" s="102" t="s">
        <v>178</v>
      </c>
      <c r="G986" s="102" t="s">
        <v>1347</v>
      </c>
      <c r="H986" s="103">
        <v>2859</v>
      </c>
      <c r="I986" s="101">
        <v>2</v>
      </c>
      <c r="J986" s="104">
        <f>นครพนม!F87</f>
        <v>476433.54</v>
      </c>
      <c r="K986" s="105">
        <f>นครพนม!AM87</f>
        <v>411109.70999999996</v>
      </c>
      <c r="L986" s="106">
        <f>นครพนม!AN87</f>
        <v>1309418.75</v>
      </c>
      <c r="M986" s="106">
        <f>นครพนม!AO87</f>
        <v>1330022.6100000001</v>
      </c>
      <c r="N986" s="102"/>
      <c r="O986" s="102"/>
      <c r="P986" s="102"/>
      <c r="Q986" s="94">
        <f t="shared" si="36"/>
        <v>-20603.860000000102</v>
      </c>
      <c r="R986" s="95">
        <f t="shared" si="37"/>
        <v>457.99886323889473</v>
      </c>
    </row>
    <row r="987" spans="1:18" s="198" customFormat="1" x14ac:dyDescent="0.35">
      <c r="A987" s="193">
        <v>11</v>
      </c>
      <c r="B987" s="194" t="s">
        <v>56</v>
      </c>
      <c r="C987" s="194" t="s">
        <v>557</v>
      </c>
      <c r="D987" s="194" t="s">
        <v>105</v>
      </c>
      <c r="E987" s="194" t="s">
        <v>558</v>
      </c>
      <c r="F987" s="194" t="s">
        <v>178</v>
      </c>
      <c r="G987" s="102" t="s">
        <v>1348</v>
      </c>
      <c r="H987" s="195">
        <v>1615</v>
      </c>
      <c r="I987" s="193">
        <v>2</v>
      </c>
      <c r="J987" s="104">
        <f>นครพนม!F88</f>
        <v>229313.34</v>
      </c>
      <c r="K987" s="105">
        <f>นครพนม!AM88</f>
        <v>248369.12</v>
      </c>
      <c r="L987" s="106">
        <f>นครพนม!AN88</f>
        <v>1218711.31</v>
      </c>
      <c r="M987" s="106">
        <f>นครพนม!AO88</f>
        <v>1113412.98</v>
      </c>
      <c r="N987" s="194"/>
      <c r="O987" s="194"/>
      <c r="P987" s="194"/>
      <c r="Q987" s="196">
        <f t="shared" si="36"/>
        <v>105298.33000000007</v>
      </c>
      <c r="R987" s="197">
        <f t="shared" si="37"/>
        <v>754.62000619195055</v>
      </c>
    </row>
    <row r="988" spans="1:18" s="113" customFormat="1" x14ac:dyDescent="0.35">
      <c r="A988" s="107">
        <v>6</v>
      </c>
      <c r="B988" s="108" t="s">
        <v>56</v>
      </c>
      <c r="C988" s="108"/>
      <c r="D988" s="108"/>
      <c r="E988" s="108" t="s">
        <v>75</v>
      </c>
      <c r="F988" s="108"/>
      <c r="G988" s="108" t="s">
        <v>560</v>
      </c>
      <c r="H988" s="114">
        <f>SUM(H977:H987)</f>
        <v>26254</v>
      </c>
      <c r="I988" s="107"/>
      <c r="J988" s="110">
        <f>SUM(J977:J987)</f>
        <v>4296318.96</v>
      </c>
      <c r="K988" s="110">
        <f>SUM(K977:K987)</f>
        <v>3957594.54</v>
      </c>
      <c r="L988" s="110">
        <f>SUM(L977:L987)</f>
        <v>14210701.400000002</v>
      </c>
      <c r="M988" s="110">
        <f>SUM(M977:M987)</f>
        <v>13212112.34</v>
      </c>
      <c r="N988" s="108">
        <v>10</v>
      </c>
      <c r="O988" s="108">
        <v>10</v>
      </c>
      <c r="P988" s="108">
        <f>N988-O988</f>
        <v>0</v>
      </c>
      <c r="Q988" s="111">
        <f t="shared" si="36"/>
        <v>998589.06000000238</v>
      </c>
      <c r="R988" s="112">
        <f>L988/H988</f>
        <v>541.27757294126616</v>
      </c>
    </row>
    <row r="989" spans="1:18" x14ac:dyDescent="0.35">
      <c r="A989" s="101">
        <v>1</v>
      </c>
      <c r="B989" s="102" t="s">
        <v>56</v>
      </c>
      <c r="C989" s="102" t="s">
        <v>561</v>
      </c>
      <c r="D989" s="102" t="s">
        <v>112</v>
      </c>
      <c r="E989" s="102" t="s">
        <v>562</v>
      </c>
      <c r="F989" s="102" t="s">
        <v>208</v>
      </c>
      <c r="G989" s="102" t="s">
        <v>563</v>
      </c>
      <c r="H989" s="103"/>
      <c r="I989" s="101"/>
      <c r="J989" s="104"/>
      <c r="K989" s="105"/>
      <c r="L989" s="106"/>
      <c r="M989" s="106"/>
      <c r="N989" s="102"/>
      <c r="O989" s="102"/>
      <c r="P989" s="102"/>
    </row>
    <row r="990" spans="1:18" x14ac:dyDescent="0.35">
      <c r="A990" s="101">
        <v>2</v>
      </c>
      <c r="B990" s="102" t="s">
        <v>56</v>
      </c>
      <c r="C990" s="102" t="s">
        <v>561</v>
      </c>
      <c r="D990" s="102" t="s">
        <v>112</v>
      </c>
      <c r="E990" s="102" t="s">
        <v>562</v>
      </c>
      <c r="F990" s="102" t="s">
        <v>178</v>
      </c>
      <c r="G990" s="102" t="s">
        <v>1349</v>
      </c>
      <c r="H990" s="103">
        <v>3691</v>
      </c>
      <c r="I990" s="101">
        <v>3</v>
      </c>
      <c r="J990" s="104">
        <f>นครพนม!F89</f>
        <v>286274.09999999998</v>
      </c>
      <c r="K990" s="105">
        <f>นครพนม!AM89</f>
        <v>318167.96999999997</v>
      </c>
      <c r="L990" s="106">
        <f>นครพนม!AN89</f>
        <v>433323.93000000005</v>
      </c>
      <c r="M990" s="106">
        <f>นครพนม!AO89</f>
        <v>601794.37</v>
      </c>
      <c r="N990" s="102"/>
      <c r="O990" s="102"/>
      <c r="P990" s="102"/>
      <c r="Q990" s="94">
        <f t="shared" si="36"/>
        <v>-168470.43999999994</v>
      </c>
      <c r="R990" s="95">
        <f t="shared" si="37"/>
        <v>117.40014359252237</v>
      </c>
    </row>
    <row r="991" spans="1:18" x14ac:dyDescent="0.35">
      <c r="A991" s="101">
        <v>3</v>
      </c>
      <c r="B991" s="102" t="s">
        <v>56</v>
      </c>
      <c r="C991" s="102" t="s">
        <v>561</v>
      </c>
      <c r="D991" s="102" t="s">
        <v>112</v>
      </c>
      <c r="E991" s="102" t="s">
        <v>562</v>
      </c>
      <c r="F991" s="102" t="s">
        <v>178</v>
      </c>
      <c r="G991" s="102" t="s">
        <v>1350</v>
      </c>
      <c r="H991" s="103">
        <v>1589</v>
      </c>
      <c r="I991" s="101">
        <v>2</v>
      </c>
      <c r="J991" s="104">
        <f>นครพนม!F90</f>
        <v>480648.74</v>
      </c>
      <c r="K991" s="105">
        <f>นครพนม!AM90</f>
        <v>500371.1</v>
      </c>
      <c r="L991" s="106">
        <f>นครพนม!AN90</f>
        <v>1076214.83</v>
      </c>
      <c r="M991" s="106">
        <f>นครพนม!AO90</f>
        <v>1252154.55</v>
      </c>
      <c r="N991" s="102"/>
      <c r="O991" s="102"/>
      <c r="P991" s="102"/>
      <c r="Q991" s="94">
        <f t="shared" si="36"/>
        <v>-175939.71999999997</v>
      </c>
      <c r="R991" s="95">
        <f t="shared" si="37"/>
        <v>677.29064191315297</v>
      </c>
    </row>
    <row r="992" spans="1:18" x14ac:dyDescent="0.35">
      <c r="A992" s="101">
        <v>4</v>
      </c>
      <c r="B992" s="102" t="s">
        <v>56</v>
      </c>
      <c r="C992" s="102" t="s">
        <v>561</v>
      </c>
      <c r="D992" s="102" t="s">
        <v>112</v>
      </c>
      <c r="E992" s="102" t="s">
        <v>562</v>
      </c>
      <c r="F992" s="102" t="s">
        <v>178</v>
      </c>
      <c r="G992" s="102" t="s">
        <v>1351</v>
      </c>
      <c r="H992" s="103">
        <v>3400</v>
      </c>
      <c r="I992" s="101">
        <v>3</v>
      </c>
      <c r="J992" s="104">
        <f>นครพนม!F91</f>
        <v>384544.36</v>
      </c>
      <c r="K992" s="105">
        <f>นครพนม!AM91</f>
        <v>462482.08999999997</v>
      </c>
      <c r="L992" s="106">
        <f>นครพนม!AN91</f>
        <v>1476018.2899999998</v>
      </c>
      <c r="M992" s="106">
        <f>นครพนม!AO91</f>
        <v>1342938.0599999998</v>
      </c>
      <c r="N992" s="102"/>
      <c r="O992" s="102"/>
      <c r="P992" s="102"/>
      <c r="Q992" s="94">
        <f t="shared" si="36"/>
        <v>133080.22999999998</v>
      </c>
      <c r="R992" s="95">
        <f t="shared" si="37"/>
        <v>434.12302647058817</v>
      </c>
    </row>
    <row r="993" spans="1:18" x14ac:dyDescent="0.35">
      <c r="A993" s="101">
        <v>5</v>
      </c>
      <c r="B993" s="102" t="s">
        <v>56</v>
      </c>
      <c r="C993" s="102" t="s">
        <v>561</v>
      </c>
      <c r="D993" s="102" t="s">
        <v>112</v>
      </c>
      <c r="E993" s="102" t="s">
        <v>562</v>
      </c>
      <c r="F993" s="102" t="s">
        <v>178</v>
      </c>
      <c r="G993" s="102" t="s">
        <v>1352</v>
      </c>
      <c r="H993" s="103">
        <v>2389</v>
      </c>
      <c r="I993" s="101">
        <v>2</v>
      </c>
      <c r="J993" s="104">
        <f>นครพนม!F92</f>
        <v>493715.44</v>
      </c>
      <c r="K993" s="105">
        <f>นครพนม!AM92</f>
        <v>622342.97</v>
      </c>
      <c r="L993" s="106">
        <f>นครพนม!AN92</f>
        <v>1140446.98</v>
      </c>
      <c r="M993" s="106">
        <f>นครพนม!AO92</f>
        <v>939980.95</v>
      </c>
      <c r="N993" s="102"/>
      <c r="O993" s="102"/>
      <c r="P993" s="102"/>
      <c r="Q993" s="94">
        <f t="shared" si="36"/>
        <v>200466.03000000003</v>
      </c>
      <c r="R993" s="95">
        <f t="shared" si="37"/>
        <v>477.37420678107992</v>
      </c>
    </row>
    <row r="994" spans="1:18" x14ac:dyDescent="0.35">
      <c r="A994" s="101">
        <v>6</v>
      </c>
      <c r="B994" s="102" t="s">
        <v>56</v>
      </c>
      <c r="C994" s="102" t="s">
        <v>561</v>
      </c>
      <c r="D994" s="102" t="s">
        <v>112</v>
      </c>
      <c r="E994" s="102" t="s">
        <v>562</v>
      </c>
      <c r="F994" s="102" t="s">
        <v>178</v>
      </c>
      <c r="G994" s="102" t="s">
        <v>1353</v>
      </c>
      <c r="H994" s="103">
        <v>2341</v>
      </c>
      <c r="I994" s="101">
        <v>2</v>
      </c>
      <c r="J994" s="104">
        <f>นครพนม!F93</f>
        <v>281426.57</v>
      </c>
      <c r="K994" s="105">
        <f>นครพนม!AM93</f>
        <v>300916.31</v>
      </c>
      <c r="L994" s="106">
        <f>นครพนม!AN93</f>
        <v>1250724.8799999999</v>
      </c>
      <c r="M994" s="106">
        <f>นครพนม!AO93</f>
        <v>1094293.3999999999</v>
      </c>
      <c r="N994" s="102"/>
      <c r="O994" s="102"/>
      <c r="P994" s="102"/>
      <c r="Q994" s="94">
        <f t="shared" si="36"/>
        <v>156431.47999999998</v>
      </c>
      <c r="R994" s="95">
        <f t="shared" si="37"/>
        <v>534.26949167022633</v>
      </c>
    </row>
    <row r="995" spans="1:18" x14ac:dyDescent="0.35">
      <c r="A995" s="101">
        <v>7</v>
      </c>
      <c r="B995" s="102" t="s">
        <v>56</v>
      </c>
      <c r="C995" s="102" t="s">
        <v>561</v>
      </c>
      <c r="D995" s="102" t="s">
        <v>112</v>
      </c>
      <c r="E995" s="102" t="s">
        <v>562</v>
      </c>
      <c r="F995" s="102" t="s">
        <v>178</v>
      </c>
      <c r="G995" s="102" t="s">
        <v>1354</v>
      </c>
      <c r="H995" s="103">
        <v>1781</v>
      </c>
      <c r="I995" s="101">
        <v>2</v>
      </c>
      <c r="J995" s="104">
        <f>นครพนม!F94</f>
        <v>592911.18000000005</v>
      </c>
      <c r="K995" s="105">
        <f>นครพนม!AM94</f>
        <v>612782.3600000001</v>
      </c>
      <c r="L995" s="106">
        <f>นครพนม!AN94</f>
        <v>1067513.24</v>
      </c>
      <c r="M995" s="106">
        <f>นครพนม!AO94</f>
        <v>696860.04</v>
      </c>
      <c r="N995" s="102"/>
      <c r="O995" s="102"/>
      <c r="P995" s="102"/>
      <c r="Q995" s="94">
        <f t="shared" si="36"/>
        <v>370653.19999999995</v>
      </c>
      <c r="R995" s="95">
        <f t="shared" si="37"/>
        <v>599.38980348119037</v>
      </c>
    </row>
    <row r="996" spans="1:18" x14ac:dyDescent="0.35">
      <c r="A996" s="101">
        <v>8</v>
      </c>
      <c r="B996" s="102" t="s">
        <v>56</v>
      </c>
      <c r="C996" s="102" t="s">
        <v>561</v>
      </c>
      <c r="D996" s="102" t="s">
        <v>112</v>
      </c>
      <c r="E996" s="102" t="s">
        <v>562</v>
      </c>
      <c r="F996" s="102" t="s">
        <v>178</v>
      </c>
      <c r="G996" s="102" t="s">
        <v>1355</v>
      </c>
      <c r="H996" s="103">
        <v>2682</v>
      </c>
      <c r="I996" s="101">
        <v>2</v>
      </c>
      <c r="J996" s="104">
        <f>นครพนม!F95</f>
        <v>668464.11</v>
      </c>
      <c r="K996" s="105">
        <f>นครพนม!AM95</f>
        <v>760881.17999999993</v>
      </c>
      <c r="L996" s="106">
        <f>นครพนม!AN95</f>
        <v>1428281.37</v>
      </c>
      <c r="M996" s="106">
        <f>นครพนม!AO95</f>
        <v>1141372.82</v>
      </c>
      <c r="N996" s="102"/>
      <c r="O996" s="102"/>
      <c r="P996" s="102"/>
      <c r="Q996" s="94">
        <f t="shared" si="36"/>
        <v>286908.55000000005</v>
      </c>
      <c r="R996" s="95">
        <f t="shared" si="37"/>
        <v>532.54338926174501</v>
      </c>
    </row>
    <row r="997" spans="1:18" x14ac:dyDescent="0.35">
      <c r="A997" s="101">
        <v>9</v>
      </c>
      <c r="B997" s="102" t="s">
        <v>56</v>
      </c>
      <c r="C997" s="102" t="s">
        <v>561</v>
      </c>
      <c r="D997" s="102" t="s">
        <v>112</v>
      </c>
      <c r="E997" s="102" t="s">
        <v>562</v>
      </c>
      <c r="F997" s="102" t="s">
        <v>178</v>
      </c>
      <c r="G997" s="102" t="s">
        <v>1356</v>
      </c>
      <c r="H997" s="103">
        <v>1785</v>
      </c>
      <c r="I997" s="101">
        <v>2</v>
      </c>
      <c r="J997" s="104">
        <f>นครพนม!F96</f>
        <v>398821.49</v>
      </c>
      <c r="K997" s="105">
        <f>นครพนม!AM96</f>
        <v>490213.44</v>
      </c>
      <c r="L997" s="106">
        <f>นครพนม!AN96</f>
        <v>1190602.3399999999</v>
      </c>
      <c r="M997" s="106">
        <f>นครพนม!AO96</f>
        <v>1020919.53</v>
      </c>
      <c r="N997" s="102"/>
      <c r="O997" s="102"/>
      <c r="P997" s="102"/>
      <c r="Q997" s="94">
        <f t="shared" si="36"/>
        <v>169682.80999999982</v>
      </c>
      <c r="R997" s="95">
        <f t="shared" si="37"/>
        <v>667.00411204481782</v>
      </c>
    </row>
    <row r="998" spans="1:18" x14ac:dyDescent="0.35">
      <c r="A998" s="101">
        <v>10</v>
      </c>
      <c r="B998" s="102" t="s">
        <v>56</v>
      </c>
      <c r="C998" s="102" t="s">
        <v>561</v>
      </c>
      <c r="D998" s="102" t="s">
        <v>112</v>
      </c>
      <c r="E998" s="102" t="s">
        <v>562</v>
      </c>
      <c r="F998" s="102" t="s">
        <v>178</v>
      </c>
      <c r="G998" s="102" t="s">
        <v>1357</v>
      </c>
      <c r="H998" s="103">
        <v>3086</v>
      </c>
      <c r="I998" s="101">
        <v>3</v>
      </c>
      <c r="J998" s="104">
        <f>นครพนม!F97</f>
        <v>445207.13</v>
      </c>
      <c r="K998" s="105">
        <f>นครพนม!AM97</f>
        <v>545330.07999999996</v>
      </c>
      <c r="L998" s="106">
        <f>นครพนม!AN97</f>
        <v>1600950.32</v>
      </c>
      <c r="M998" s="106">
        <f>นครพนม!AO97</f>
        <v>1197607.77</v>
      </c>
      <c r="N998" s="102"/>
      <c r="O998" s="102"/>
      <c r="P998" s="102"/>
      <c r="Q998" s="94">
        <f t="shared" si="36"/>
        <v>403342.55000000005</v>
      </c>
      <c r="R998" s="95">
        <f t="shared" si="37"/>
        <v>518.7784575502269</v>
      </c>
    </row>
    <row r="999" spans="1:18" x14ac:dyDescent="0.35">
      <c r="A999" s="101">
        <v>11</v>
      </c>
      <c r="B999" s="102" t="s">
        <v>56</v>
      </c>
      <c r="C999" s="102" t="s">
        <v>561</v>
      </c>
      <c r="D999" s="102" t="s">
        <v>112</v>
      </c>
      <c r="E999" s="102" t="s">
        <v>562</v>
      </c>
      <c r="F999" s="102" t="s">
        <v>178</v>
      </c>
      <c r="G999" s="102" t="s">
        <v>1358</v>
      </c>
      <c r="H999" s="103">
        <v>2935</v>
      </c>
      <c r="I999" s="101">
        <v>2</v>
      </c>
      <c r="J999" s="104">
        <f>นครพนม!F98</f>
        <v>390187.69</v>
      </c>
      <c r="K999" s="105">
        <f>นครพนม!AM98</f>
        <v>441954.9</v>
      </c>
      <c r="L999" s="106">
        <f>นครพนม!AN98</f>
        <v>1220470.25</v>
      </c>
      <c r="M999" s="106">
        <f>นครพนม!AO98</f>
        <v>1022901.75</v>
      </c>
      <c r="N999" s="102"/>
      <c r="O999" s="102"/>
      <c r="P999" s="102"/>
      <c r="Q999" s="94">
        <f t="shared" si="36"/>
        <v>197568.5</v>
      </c>
      <c r="R999" s="95">
        <f t="shared" si="37"/>
        <v>415.83313458262353</v>
      </c>
    </row>
    <row r="1000" spans="1:18" x14ac:dyDescent="0.35">
      <c r="A1000" s="101">
        <v>12</v>
      </c>
      <c r="B1000" s="102" t="s">
        <v>56</v>
      </c>
      <c r="C1000" s="102" t="s">
        <v>561</v>
      </c>
      <c r="D1000" s="102" t="s">
        <v>112</v>
      </c>
      <c r="E1000" s="102" t="s">
        <v>562</v>
      </c>
      <c r="F1000" s="102" t="s">
        <v>178</v>
      </c>
      <c r="G1000" s="102" t="s">
        <v>1359</v>
      </c>
      <c r="H1000" s="103">
        <v>3083</v>
      </c>
      <c r="I1000" s="101">
        <v>3</v>
      </c>
      <c r="J1000" s="104">
        <f>นครพนม!F99</f>
        <v>388077.34</v>
      </c>
      <c r="K1000" s="105">
        <f>นครพนม!AM99</f>
        <v>470939.63</v>
      </c>
      <c r="L1000" s="106">
        <f>นครพนม!AN99</f>
        <v>1408940.19</v>
      </c>
      <c r="M1000" s="106">
        <f>นครพนม!AO99</f>
        <v>1254441.6099999999</v>
      </c>
      <c r="N1000" s="102"/>
      <c r="O1000" s="102"/>
      <c r="P1000" s="102"/>
      <c r="Q1000" s="94">
        <f t="shared" si="36"/>
        <v>154498.58000000007</v>
      </c>
      <c r="R1000" s="95">
        <f t="shared" si="37"/>
        <v>457.00298086279594</v>
      </c>
    </row>
    <row r="1001" spans="1:18" x14ac:dyDescent="0.35">
      <c r="A1001" s="101">
        <v>13</v>
      </c>
      <c r="B1001" s="102" t="s">
        <v>56</v>
      </c>
      <c r="C1001" s="102" t="s">
        <v>561</v>
      </c>
      <c r="D1001" s="102" t="s">
        <v>112</v>
      </c>
      <c r="E1001" s="102" t="s">
        <v>562</v>
      </c>
      <c r="F1001" s="102" t="s">
        <v>178</v>
      </c>
      <c r="G1001" s="102" t="s">
        <v>1360</v>
      </c>
      <c r="H1001" s="103">
        <v>2178</v>
      </c>
      <c r="I1001" s="101">
        <v>2</v>
      </c>
      <c r="J1001" s="104">
        <f>นครพนม!F100</f>
        <v>324733.49</v>
      </c>
      <c r="K1001" s="105">
        <f>นครพนม!AM100</f>
        <v>431142.52</v>
      </c>
      <c r="L1001" s="106">
        <f>นครพนม!AN100</f>
        <v>1177939.78</v>
      </c>
      <c r="M1001" s="106">
        <f>นครพนม!AO100</f>
        <v>951952.72000000009</v>
      </c>
      <c r="N1001" s="102"/>
      <c r="O1001" s="102"/>
      <c r="P1001" s="102"/>
      <c r="Q1001" s="94">
        <f t="shared" si="36"/>
        <v>225987.05999999994</v>
      </c>
      <c r="R1001" s="95">
        <f t="shared" si="37"/>
        <v>540.83552800734617</v>
      </c>
    </row>
    <row r="1002" spans="1:18" x14ac:dyDescent="0.35">
      <c r="A1002" s="101">
        <v>14</v>
      </c>
      <c r="B1002" s="102" t="s">
        <v>56</v>
      </c>
      <c r="C1002" s="102" t="s">
        <v>561</v>
      </c>
      <c r="D1002" s="102" t="s">
        <v>112</v>
      </c>
      <c r="E1002" s="102" t="s">
        <v>562</v>
      </c>
      <c r="F1002" s="102" t="s">
        <v>178</v>
      </c>
      <c r="G1002" s="102" t="s">
        <v>1361</v>
      </c>
      <c r="H1002" s="103">
        <v>1955</v>
      </c>
      <c r="I1002" s="101">
        <v>2</v>
      </c>
      <c r="J1002" s="104">
        <f>นครพนม!F101</f>
        <v>385612.47</v>
      </c>
      <c r="K1002" s="105">
        <f>นครพนม!AM101</f>
        <v>534695.12</v>
      </c>
      <c r="L1002" s="106">
        <f>นครพนม!AN101</f>
        <v>1156386.74</v>
      </c>
      <c r="M1002" s="106">
        <f>นครพนม!AO101</f>
        <v>1429480.1800000002</v>
      </c>
      <c r="N1002" s="102"/>
      <c r="O1002" s="102"/>
      <c r="P1002" s="102"/>
      <c r="Q1002" s="94">
        <f t="shared" si="36"/>
        <v>-273093.44000000018</v>
      </c>
      <c r="R1002" s="95">
        <f t="shared" si="37"/>
        <v>591.50216879795391</v>
      </c>
    </row>
    <row r="1003" spans="1:18" x14ac:dyDescent="0.35">
      <c r="A1003" s="101">
        <v>15</v>
      </c>
      <c r="B1003" s="102" t="s">
        <v>56</v>
      </c>
      <c r="C1003" s="102" t="s">
        <v>561</v>
      </c>
      <c r="D1003" s="102" t="s">
        <v>112</v>
      </c>
      <c r="E1003" s="102" t="s">
        <v>562</v>
      </c>
      <c r="F1003" s="102" t="s">
        <v>178</v>
      </c>
      <c r="G1003" s="102" t="s">
        <v>1362</v>
      </c>
      <c r="H1003" s="103">
        <v>2753</v>
      </c>
      <c r="I1003" s="101">
        <v>2</v>
      </c>
      <c r="J1003" s="104">
        <f>นครพนม!F102</f>
        <v>418717.37</v>
      </c>
      <c r="K1003" s="105">
        <f>นครพนม!AM102</f>
        <v>1303262.74</v>
      </c>
      <c r="L1003" s="106">
        <f>นครพนม!AN102</f>
        <v>2167469.41</v>
      </c>
      <c r="M1003" s="106">
        <f>นครพนม!AO102</f>
        <v>1177154.75</v>
      </c>
      <c r="N1003" s="102"/>
      <c r="O1003" s="102"/>
      <c r="P1003" s="102"/>
      <c r="Q1003" s="94">
        <f t="shared" si="36"/>
        <v>990314.66000000015</v>
      </c>
      <c r="R1003" s="95">
        <f t="shared" si="37"/>
        <v>787.31180893570661</v>
      </c>
    </row>
    <row r="1004" spans="1:18" x14ac:dyDescent="0.35">
      <c r="A1004" s="101">
        <v>16</v>
      </c>
      <c r="B1004" s="102" t="s">
        <v>56</v>
      </c>
      <c r="C1004" s="102" t="s">
        <v>561</v>
      </c>
      <c r="D1004" s="102" t="s">
        <v>112</v>
      </c>
      <c r="E1004" s="102" t="s">
        <v>562</v>
      </c>
      <c r="F1004" s="102" t="s">
        <v>178</v>
      </c>
      <c r="G1004" s="102" t="s">
        <v>1363</v>
      </c>
      <c r="H1004" s="103">
        <v>2934</v>
      </c>
      <c r="I1004" s="101">
        <v>2</v>
      </c>
      <c r="J1004" s="104">
        <f>นครพนม!F103</f>
        <v>428180.96</v>
      </c>
      <c r="K1004" s="105">
        <f>นครพนม!AM103</f>
        <v>544730.01</v>
      </c>
      <c r="L1004" s="106">
        <f>นครพนม!AN103</f>
        <v>1311224.1099999999</v>
      </c>
      <c r="M1004" s="106">
        <f>นครพนม!AO103</f>
        <v>1229575.8399999999</v>
      </c>
      <c r="N1004" s="102"/>
      <c r="O1004" s="102"/>
      <c r="P1004" s="102"/>
      <c r="Q1004" s="94">
        <f t="shared" si="36"/>
        <v>81648.270000000019</v>
      </c>
      <c r="R1004" s="95">
        <f t="shared" si="37"/>
        <v>446.90664962508515</v>
      </c>
    </row>
    <row r="1005" spans="1:18" x14ac:dyDescent="0.35">
      <c r="A1005" s="101">
        <v>17</v>
      </c>
      <c r="B1005" s="102" t="s">
        <v>56</v>
      </c>
      <c r="C1005" s="102" t="s">
        <v>561</v>
      </c>
      <c r="D1005" s="102" t="s">
        <v>112</v>
      </c>
      <c r="E1005" s="102" t="s">
        <v>562</v>
      </c>
      <c r="F1005" s="102" t="s">
        <v>178</v>
      </c>
      <c r="G1005" s="102" t="s">
        <v>1364</v>
      </c>
      <c r="H1005" s="103">
        <v>3440</v>
      </c>
      <c r="I1005" s="101">
        <v>3</v>
      </c>
      <c r="J1005" s="104">
        <f>นครพนม!F104</f>
        <v>456558.66</v>
      </c>
      <c r="K1005" s="105">
        <f>นครพนม!AM104</f>
        <v>552992.64</v>
      </c>
      <c r="L1005" s="106">
        <f>นครพนม!AN104</f>
        <v>1395966.91</v>
      </c>
      <c r="M1005" s="106">
        <f>นครพนม!AO104</f>
        <v>1265610.57</v>
      </c>
      <c r="N1005" s="102"/>
      <c r="O1005" s="102"/>
      <c r="P1005" s="102"/>
      <c r="Q1005" s="94">
        <f t="shared" si="36"/>
        <v>130356.33999999985</v>
      </c>
      <c r="R1005" s="95">
        <f t="shared" si="37"/>
        <v>405.80433430232557</v>
      </c>
    </row>
    <row r="1006" spans="1:18" x14ac:dyDescent="0.35">
      <c r="A1006" s="101">
        <v>18</v>
      </c>
      <c r="B1006" s="102" t="s">
        <v>56</v>
      </c>
      <c r="C1006" s="102" t="s">
        <v>561</v>
      </c>
      <c r="D1006" s="102" t="s">
        <v>112</v>
      </c>
      <c r="E1006" s="102" t="s">
        <v>562</v>
      </c>
      <c r="F1006" s="102" t="s">
        <v>178</v>
      </c>
      <c r="G1006" s="102" t="s">
        <v>1365</v>
      </c>
      <c r="H1006" s="103">
        <v>1937</v>
      </c>
      <c r="I1006" s="101">
        <v>2</v>
      </c>
      <c r="J1006" s="104">
        <f>นครพนม!F105</f>
        <v>691159.34</v>
      </c>
      <c r="K1006" s="105">
        <f>นครพนม!AM105</f>
        <v>689082</v>
      </c>
      <c r="L1006" s="106">
        <f>นครพนม!AN105</f>
        <v>1484244.48</v>
      </c>
      <c r="M1006" s="106">
        <f>นครพนม!AO105</f>
        <v>1303460.47</v>
      </c>
      <c r="N1006" s="102"/>
      <c r="O1006" s="102"/>
      <c r="P1006" s="102"/>
      <c r="Q1006" s="94">
        <f t="shared" si="36"/>
        <v>180784.01</v>
      </c>
      <c r="R1006" s="95">
        <f t="shared" si="37"/>
        <v>766.25941146102218</v>
      </c>
    </row>
    <row r="1007" spans="1:18" x14ac:dyDescent="0.35">
      <c r="A1007" s="101">
        <v>19</v>
      </c>
      <c r="B1007" s="102" t="s">
        <v>56</v>
      </c>
      <c r="C1007" s="102" t="s">
        <v>561</v>
      </c>
      <c r="D1007" s="102" t="s">
        <v>112</v>
      </c>
      <c r="E1007" s="102" t="s">
        <v>562</v>
      </c>
      <c r="F1007" s="102" t="s">
        <v>178</v>
      </c>
      <c r="G1007" s="102" t="s">
        <v>1366</v>
      </c>
      <c r="H1007" s="103">
        <v>2642</v>
      </c>
      <c r="I1007" s="101">
        <v>2</v>
      </c>
      <c r="J1007" s="104">
        <f>นครพนม!F106</f>
        <v>333205.03999999998</v>
      </c>
      <c r="K1007" s="105">
        <f>นครพนม!AM106</f>
        <v>367215.56999999995</v>
      </c>
      <c r="L1007" s="106">
        <f>นครพนม!AN106</f>
        <v>1216786.1099999999</v>
      </c>
      <c r="M1007" s="106">
        <f>นครพนม!AO106</f>
        <v>1184683.17</v>
      </c>
      <c r="N1007" s="102"/>
      <c r="O1007" s="102"/>
      <c r="P1007" s="102"/>
      <c r="Q1007" s="94">
        <f t="shared" si="36"/>
        <v>32102.939999999944</v>
      </c>
      <c r="R1007" s="95">
        <f t="shared" si="37"/>
        <v>460.55492429977284</v>
      </c>
    </row>
    <row r="1008" spans="1:18" x14ac:dyDescent="0.35">
      <c r="A1008" s="101">
        <v>20</v>
      </c>
      <c r="B1008" s="102" t="s">
        <v>56</v>
      </c>
      <c r="C1008" s="102" t="s">
        <v>561</v>
      </c>
      <c r="D1008" s="102" t="s">
        <v>112</v>
      </c>
      <c r="E1008" s="102" t="s">
        <v>562</v>
      </c>
      <c r="F1008" s="102" t="s">
        <v>178</v>
      </c>
      <c r="G1008" s="102" t="s">
        <v>1367</v>
      </c>
      <c r="H1008" s="103">
        <v>2293</v>
      </c>
      <c r="I1008" s="101">
        <v>2</v>
      </c>
      <c r="J1008" s="104">
        <f>นครพนม!F107</f>
        <v>1006136.65</v>
      </c>
      <c r="K1008" s="105">
        <f>นครพนม!AM107</f>
        <v>1022773.17</v>
      </c>
      <c r="L1008" s="106">
        <f>นครพนม!AN107</f>
        <v>1366317.01</v>
      </c>
      <c r="M1008" s="106">
        <f>นครพนม!AO107</f>
        <v>968622.98</v>
      </c>
      <c r="N1008" s="102"/>
      <c r="O1008" s="102"/>
      <c r="P1008" s="102"/>
      <c r="Q1008" s="94">
        <f t="shared" si="36"/>
        <v>397694.03</v>
      </c>
      <c r="R1008" s="95">
        <f t="shared" si="37"/>
        <v>595.86437418229389</v>
      </c>
    </row>
    <row r="1009" spans="1:18" s="113" customFormat="1" x14ac:dyDescent="0.35">
      <c r="A1009" s="107">
        <v>7</v>
      </c>
      <c r="B1009" s="108" t="s">
        <v>56</v>
      </c>
      <c r="C1009" s="108"/>
      <c r="D1009" s="108"/>
      <c r="E1009" s="199" t="s">
        <v>75</v>
      </c>
      <c r="F1009" s="199"/>
      <c r="G1009" s="199" t="s">
        <v>564</v>
      </c>
      <c r="H1009" s="114">
        <f>SUM(H989:H1008)</f>
        <v>48894</v>
      </c>
      <c r="I1009" s="107"/>
      <c r="J1009" s="110">
        <f>SUM(J989:J1008)</f>
        <v>8854582.1300000008</v>
      </c>
      <c r="K1009" s="110">
        <f>SUM(K989:K1008)</f>
        <v>10972275.799999999</v>
      </c>
      <c r="L1009" s="110">
        <f>SUM(L989:L1008)</f>
        <v>24569821.169999998</v>
      </c>
      <c r="M1009" s="110">
        <f>SUM(M989:M1008)</f>
        <v>21075805.529999997</v>
      </c>
      <c r="N1009" s="108">
        <v>19</v>
      </c>
      <c r="O1009" s="108">
        <v>19</v>
      </c>
      <c r="P1009" s="108">
        <f>N1009-O1009</f>
        <v>0</v>
      </c>
      <c r="Q1009" s="111">
        <f t="shared" si="36"/>
        <v>3494015.6400000006</v>
      </c>
      <c r="R1009" s="112">
        <f>L1009/H1009</f>
        <v>502.51198858755674</v>
      </c>
    </row>
    <row r="1010" spans="1:18" x14ac:dyDescent="0.35">
      <c r="A1010" s="101">
        <v>1</v>
      </c>
      <c r="B1010" s="102" t="s">
        <v>56</v>
      </c>
      <c r="C1010" s="102" t="s">
        <v>565</v>
      </c>
      <c r="D1010" s="102" t="s">
        <v>119</v>
      </c>
      <c r="E1010" s="102" t="s">
        <v>566</v>
      </c>
      <c r="F1010" s="102" t="s">
        <v>208</v>
      </c>
      <c r="G1010" s="102" t="s">
        <v>567</v>
      </c>
      <c r="H1010" s="103"/>
      <c r="I1010" s="101"/>
      <c r="J1010" s="104"/>
      <c r="K1010" s="105"/>
      <c r="L1010" s="106"/>
      <c r="M1010" s="106"/>
      <c r="N1010" s="102"/>
      <c r="O1010" s="102"/>
      <c r="P1010" s="102"/>
    </row>
    <row r="1011" spans="1:18" x14ac:dyDescent="0.35">
      <c r="A1011" s="101">
        <v>2</v>
      </c>
      <c r="B1011" s="102" t="s">
        <v>56</v>
      </c>
      <c r="C1011" s="102" t="s">
        <v>565</v>
      </c>
      <c r="D1011" s="102" t="s">
        <v>119</v>
      </c>
      <c r="E1011" s="102" t="s">
        <v>566</v>
      </c>
      <c r="F1011" s="102" t="s">
        <v>178</v>
      </c>
      <c r="G1011" s="102" t="s">
        <v>1368</v>
      </c>
      <c r="H1011" s="103">
        <v>2877</v>
      </c>
      <c r="I1011" s="101">
        <v>2</v>
      </c>
      <c r="J1011" s="104">
        <f>นครพนม!F108</f>
        <v>294993.14</v>
      </c>
      <c r="K1011" s="105">
        <f>นครพนม!AM108</f>
        <v>339774.67000000004</v>
      </c>
      <c r="L1011" s="106">
        <f>นครพนม!AN108</f>
        <v>1222183.6299999999</v>
      </c>
      <c r="M1011" s="106">
        <f>นครพนม!AO108</f>
        <v>1123397.79</v>
      </c>
      <c r="N1011" s="102"/>
      <c r="O1011" s="102"/>
      <c r="P1011" s="102"/>
      <c r="Q1011" s="94">
        <f t="shared" si="36"/>
        <v>98785.839999999851</v>
      </c>
      <c r="R1011" s="95">
        <f t="shared" si="37"/>
        <v>424.81182829336109</v>
      </c>
    </row>
    <row r="1012" spans="1:18" x14ac:dyDescent="0.35">
      <c r="A1012" s="101">
        <v>3</v>
      </c>
      <c r="B1012" s="102" t="s">
        <v>56</v>
      </c>
      <c r="C1012" s="102" t="s">
        <v>565</v>
      </c>
      <c r="D1012" s="102" t="s">
        <v>119</v>
      </c>
      <c r="E1012" s="102" t="s">
        <v>566</v>
      </c>
      <c r="F1012" s="102" t="s">
        <v>178</v>
      </c>
      <c r="G1012" s="102" t="s">
        <v>1369</v>
      </c>
      <c r="H1012" s="103">
        <v>2927</v>
      </c>
      <c r="I1012" s="101">
        <v>2</v>
      </c>
      <c r="J1012" s="104">
        <f>นครพนม!F109</f>
        <v>503482.28</v>
      </c>
      <c r="K1012" s="105">
        <f>นครพนม!AM109</f>
        <v>510318.1</v>
      </c>
      <c r="L1012" s="106">
        <f>นครพนม!AN109</f>
        <v>1075463.5900000001</v>
      </c>
      <c r="M1012" s="106">
        <f>นครพนม!AO109</f>
        <v>1161452.1300000001</v>
      </c>
      <c r="N1012" s="102"/>
      <c r="O1012" s="102"/>
      <c r="P1012" s="102"/>
      <c r="Q1012" s="94">
        <f t="shared" si="36"/>
        <v>-85988.540000000037</v>
      </c>
      <c r="R1012" s="95">
        <f t="shared" si="37"/>
        <v>367.4286265801162</v>
      </c>
    </row>
    <row r="1013" spans="1:18" x14ac:dyDescent="0.35">
      <c r="A1013" s="101">
        <v>4</v>
      </c>
      <c r="B1013" s="102" t="s">
        <v>56</v>
      </c>
      <c r="C1013" s="102" t="s">
        <v>565</v>
      </c>
      <c r="D1013" s="102" t="s">
        <v>119</v>
      </c>
      <c r="E1013" s="102" t="s">
        <v>566</v>
      </c>
      <c r="F1013" s="102" t="s">
        <v>178</v>
      </c>
      <c r="G1013" s="102" t="s">
        <v>1370</v>
      </c>
      <c r="H1013" s="103">
        <v>4184</v>
      </c>
      <c r="I1013" s="101">
        <v>3</v>
      </c>
      <c r="J1013" s="104">
        <f>นครพนม!F110</f>
        <v>232159.58</v>
      </c>
      <c r="K1013" s="105">
        <f>นครพนม!AM110</f>
        <v>286107.65000000002</v>
      </c>
      <c r="L1013" s="106">
        <f>นครพนม!AN110</f>
        <v>1301134.81</v>
      </c>
      <c r="M1013" s="106">
        <f>นครพนม!AO110</f>
        <v>1298594.8099999998</v>
      </c>
      <c r="N1013" s="102"/>
      <c r="O1013" s="102"/>
      <c r="P1013" s="102"/>
      <c r="Q1013" s="94">
        <f t="shared" si="36"/>
        <v>2540.0000000002328</v>
      </c>
      <c r="R1013" s="95">
        <f t="shared" si="37"/>
        <v>310.97868307839389</v>
      </c>
    </row>
    <row r="1014" spans="1:18" x14ac:dyDescent="0.35">
      <c r="A1014" s="101">
        <v>5</v>
      </c>
      <c r="B1014" s="102" t="s">
        <v>56</v>
      </c>
      <c r="C1014" s="102" t="s">
        <v>565</v>
      </c>
      <c r="D1014" s="102" t="s">
        <v>119</v>
      </c>
      <c r="E1014" s="102" t="s">
        <v>566</v>
      </c>
      <c r="F1014" s="102" t="s">
        <v>178</v>
      </c>
      <c r="G1014" s="102" t="s">
        <v>1371</v>
      </c>
      <c r="H1014" s="103">
        <v>4677</v>
      </c>
      <c r="I1014" s="101">
        <v>4</v>
      </c>
      <c r="J1014" s="104">
        <f>นครพนม!F111</f>
        <v>350041.83</v>
      </c>
      <c r="K1014" s="105">
        <f>นครพนม!AM111</f>
        <v>498366.43999999994</v>
      </c>
      <c r="L1014" s="106">
        <f>นครพนม!AN111</f>
        <v>1454432.11</v>
      </c>
      <c r="M1014" s="106">
        <f>นครพนม!AO111</f>
        <v>1232182.77</v>
      </c>
      <c r="N1014" s="102"/>
      <c r="O1014" s="102"/>
      <c r="P1014" s="102"/>
      <c r="Q1014" s="94">
        <f t="shared" si="36"/>
        <v>222249.34000000008</v>
      </c>
      <c r="R1014" s="95">
        <f t="shared" si="37"/>
        <v>310.97543510797522</v>
      </c>
    </row>
    <row r="1015" spans="1:18" x14ac:dyDescent="0.35">
      <c r="A1015" s="101">
        <v>6</v>
      </c>
      <c r="B1015" s="102" t="s">
        <v>56</v>
      </c>
      <c r="C1015" s="102" t="s">
        <v>565</v>
      </c>
      <c r="D1015" s="102" t="s">
        <v>119</v>
      </c>
      <c r="E1015" s="102" t="s">
        <v>566</v>
      </c>
      <c r="F1015" s="102" t="s">
        <v>178</v>
      </c>
      <c r="G1015" s="102" t="s">
        <v>1372</v>
      </c>
      <c r="H1015" s="103">
        <v>2227</v>
      </c>
      <c r="I1015" s="101">
        <v>2</v>
      </c>
      <c r="J1015" s="104">
        <f>นครพนม!F112</f>
        <v>181001.95</v>
      </c>
      <c r="K1015" s="105">
        <f>นครพนม!AM112</f>
        <v>296652.46000000002</v>
      </c>
      <c r="L1015" s="106">
        <f>นครพนม!AN112</f>
        <v>1036448.4299999999</v>
      </c>
      <c r="M1015" s="106">
        <f>นครพนม!AO112</f>
        <v>1017508.73</v>
      </c>
      <c r="N1015" s="102"/>
      <c r="O1015" s="102"/>
      <c r="P1015" s="102"/>
      <c r="Q1015" s="94">
        <f t="shared" si="36"/>
        <v>18939.699999999953</v>
      </c>
      <c r="R1015" s="95">
        <f t="shared" si="37"/>
        <v>465.40118096093397</v>
      </c>
    </row>
    <row r="1016" spans="1:18" x14ac:dyDescent="0.35">
      <c r="A1016" s="101">
        <v>7</v>
      </c>
      <c r="B1016" s="102" t="s">
        <v>56</v>
      </c>
      <c r="C1016" s="102" t="s">
        <v>565</v>
      </c>
      <c r="D1016" s="102" t="s">
        <v>119</v>
      </c>
      <c r="E1016" s="102" t="s">
        <v>566</v>
      </c>
      <c r="F1016" s="102" t="s">
        <v>178</v>
      </c>
      <c r="G1016" s="102" t="s">
        <v>1373</v>
      </c>
      <c r="H1016" s="103">
        <v>815</v>
      </c>
      <c r="I1016" s="101">
        <v>1</v>
      </c>
      <c r="J1016" s="104">
        <f>นครพนม!F113</f>
        <v>246602.17</v>
      </c>
      <c r="K1016" s="105">
        <f>นครพนม!AM113</f>
        <v>246949.67</v>
      </c>
      <c r="L1016" s="106">
        <f>นครพนม!AN113</f>
        <v>602858.16</v>
      </c>
      <c r="M1016" s="106">
        <f>นครพนม!AO113</f>
        <v>582496.81999999995</v>
      </c>
      <c r="N1016" s="102"/>
      <c r="O1016" s="102"/>
      <c r="P1016" s="102"/>
      <c r="Q1016" s="94">
        <f t="shared" si="36"/>
        <v>20361.340000000084</v>
      </c>
      <c r="R1016" s="95">
        <f t="shared" si="37"/>
        <v>739.70326380368101</v>
      </c>
    </row>
    <row r="1017" spans="1:18" x14ac:dyDescent="0.35">
      <c r="A1017" s="101">
        <v>8</v>
      </c>
      <c r="B1017" s="102" t="s">
        <v>56</v>
      </c>
      <c r="C1017" s="102" t="s">
        <v>565</v>
      </c>
      <c r="D1017" s="102" t="s">
        <v>119</v>
      </c>
      <c r="E1017" s="102" t="s">
        <v>566</v>
      </c>
      <c r="F1017" s="102" t="s">
        <v>178</v>
      </c>
      <c r="G1017" s="102" t="s">
        <v>1374</v>
      </c>
      <c r="H1017" s="103">
        <v>3601</v>
      </c>
      <c r="I1017" s="101">
        <v>3</v>
      </c>
      <c r="J1017" s="104">
        <f>นครพนม!F114</f>
        <v>113504.72</v>
      </c>
      <c r="K1017" s="105">
        <f>นครพนม!AM114</f>
        <v>204101.99</v>
      </c>
      <c r="L1017" s="106">
        <f>นครพนม!AN114</f>
        <v>1209335.0899999999</v>
      </c>
      <c r="M1017" s="106">
        <f>นครพนม!AO114</f>
        <v>1270310.06</v>
      </c>
      <c r="N1017" s="102"/>
      <c r="O1017" s="102"/>
      <c r="P1017" s="102"/>
      <c r="Q1017" s="94">
        <f t="shared" si="36"/>
        <v>-60974.970000000205</v>
      </c>
      <c r="R1017" s="95">
        <f t="shared" si="37"/>
        <v>335.83312690919183</v>
      </c>
    </row>
    <row r="1018" spans="1:18" x14ac:dyDescent="0.35">
      <c r="A1018" s="101">
        <v>9</v>
      </c>
      <c r="B1018" s="102" t="s">
        <v>56</v>
      </c>
      <c r="C1018" s="102" t="s">
        <v>565</v>
      </c>
      <c r="D1018" s="102" t="s">
        <v>119</v>
      </c>
      <c r="E1018" s="102" t="s">
        <v>566</v>
      </c>
      <c r="F1018" s="102" t="s">
        <v>178</v>
      </c>
      <c r="G1018" s="102" t="s">
        <v>1375</v>
      </c>
      <c r="H1018" s="103">
        <v>2371</v>
      </c>
      <c r="I1018" s="101">
        <v>2</v>
      </c>
      <c r="J1018" s="104">
        <f>นครพนม!F115</f>
        <v>330938.93</v>
      </c>
      <c r="K1018" s="105">
        <f>นครพนม!AM115</f>
        <v>415320.7</v>
      </c>
      <c r="L1018" s="106">
        <f>นครพนม!AN115</f>
        <v>1019535.8300000001</v>
      </c>
      <c r="M1018" s="106">
        <f>นครพนม!AO115</f>
        <v>950884.62</v>
      </c>
      <c r="N1018" s="102"/>
      <c r="O1018" s="102"/>
      <c r="P1018" s="102"/>
      <c r="Q1018" s="94">
        <f t="shared" si="36"/>
        <v>68651.210000000079</v>
      </c>
      <c r="R1018" s="95">
        <f t="shared" si="37"/>
        <v>430.00245887811053</v>
      </c>
    </row>
    <row r="1019" spans="1:18" x14ac:dyDescent="0.35">
      <c r="A1019" s="101">
        <v>10</v>
      </c>
      <c r="B1019" s="102" t="s">
        <v>56</v>
      </c>
      <c r="C1019" s="102" t="s">
        <v>565</v>
      </c>
      <c r="D1019" s="102" t="s">
        <v>119</v>
      </c>
      <c r="E1019" s="102" t="s">
        <v>566</v>
      </c>
      <c r="F1019" s="102" t="s">
        <v>178</v>
      </c>
      <c r="G1019" s="102" t="s">
        <v>1376</v>
      </c>
      <c r="H1019" s="103">
        <v>1293</v>
      </c>
      <c r="I1019" s="101">
        <v>1</v>
      </c>
      <c r="J1019" s="104">
        <f>นครพนม!F116</f>
        <v>261795.78</v>
      </c>
      <c r="K1019" s="105">
        <f>นครพนม!AM116</f>
        <v>315343.41000000003</v>
      </c>
      <c r="L1019" s="106">
        <f>นครพนม!AN116</f>
        <v>869877.49</v>
      </c>
      <c r="M1019" s="106">
        <f>นครพนม!AO116</f>
        <v>888385.43</v>
      </c>
      <c r="N1019" s="102"/>
      <c r="O1019" s="102"/>
      <c r="P1019" s="102"/>
      <c r="Q1019" s="94">
        <f t="shared" si="36"/>
        <v>-18507.940000000061</v>
      </c>
      <c r="R1019" s="95">
        <f t="shared" si="37"/>
        <v>672.75907965970612</v>
      </c>
    </row>
    <row r="1020" spans="1:18" x14ac:dyDescent="0.35">
      <c r="A1020" s="101">
        <v>11</v>
      </c>
      <c r="B1020" s="102" t="s">
        <v>56</v>
      </c>
      <c r="C1020" s="102" t="s">
        <v>565</v>
      </c>
      <c r="D1020" s="102" t="s">
        <v>119</v>
      </c>
      <c r="E1020" s="102" t="s">
        <v>566</v>
      </c>
      <c r="F1020" s="102" t="s">
        <v>178</v>
      </c>
      <c r="G1020" s="102" t="s">
        <v>1377</v>
      </c>
      <c r="H1020" s="103">
        <v>3237</v>
      </c>
      <c r="I1020" s="101">
        <v>3</v>
      </c>
      <c r="J1020" s="104">
        <f>นครพนม!F117</f>
        <v>180834.25</v>
      </c>
      <c r="K1020" s="105">
        <f>นครพนม!AM117</f>
        <v>194239.86</v>
      </c>
      <c r="L1020" s="106">
        <f>นครพนม!AN117</f>
        <v>1638659.44</v>
      </c>
      <c r="M1020" s="106">
        <f>นครพนม!AO117</f>
        <v>1512633.51</v>
      </c>
      <c r="N1020" s="102"/>
      <c r="O1020" s="102"/>
      <c r="P1020" s="102"/>
      <c r="Q1020" s="94">
        <f t="shared" si="36"/>
        <v>126025.92999999993</v>
      </c>
      <c r="R1020" s="95">
        <f t="shared" si="37"/>
        <v>506.22781587890017</v>
      </c>
    </row>
    <row r="1021" spans="1:18" x14ac:dyDescent="0.35">
      <c r="A1021" s="101">
        <v>12</v>
      </c>
      <c r="B1021" s="102" t="s">
        <v>56</v>
      </c>
      <c r="C1021" s="102" t="s">
        <v>565</v>
      </c>
      <c r="D1021" s="102" t="s">
        <v>119</v>
      </c>
      <c r="E1021" s="102" t="s">
        <v>566</v>
      </c>
      <c r="F1021" s="102" t="s">
        <v>178</v>
      </c>
      <c r="G1021" s="102" t="s">
        <v>1378</v>
      </c>
      <c r="H1021" s="103">
        <v>1500</v>
      </c>
      <c r="I1021" s="101">
        <v>1</v>
      </c>
      <c r="J1021" s="104">
        <f>นครพนม!F118</f>
        <v>359191.23</v>
      </c>
      <c r="K1021" s="105">
        <f>นครพนม!AM118</f>
        <v>388900.99</v>
      </c>
      <c r="L1021" s="106">
        <f>นครพนม!AN118</f>
        <v>998024.36</v>
      </c>
      <c r="M1021" s="106">
        <f>นครพนม!AO118</f>
        <v>891270.59</v>
      </c>
      <c r="N1021" s="102"/>
      <c r="O1021" s="102"/>
      <c r="P1021" s="102"/>
      <c r="Q1021" s="94">
        <f t="shared" si="36"/>
        <v>106753.77000000002</v>
      </c>
      <c r="R1021" s="95">
        <f t="shared" si="37"/>
        <v>665.3495733333333</v>
      </c>
    </row>
    <row r="1022" spans="1:18" x14ac:dyDescent="0.35">
      <c r="A1022" s="101">
        <v>13</v>
      </c>
      <c r="B1022" s="102" t="s">
        <v>56</v>
      </c>
      <c r="C1022" s="102" t="s">
        <v>565</v>
      </c>
      <c r="D1022" s="102" t="s">
        <v>119</v>
      </c>
      <c r="E1022" s="102" t="s">
        <v>566</v>
      </c>
      <c r="F1022" s="102" t="s">
        <v>178</v>
      </c>
      <c r="G1022" s="102" t="s">
        <v>1379</v>
      </c>
      <c r="H1022" s="103">
        <v>2077</v>
      </c>
      <c r="I1022" s="101">
        <v>2</v>
      </c>
      <c r="J1022" s="104">
        <f>นครพนม!F119</f>
        <v>78316.5</v>
      </c>
      <c r="K1022" s="105">
        <f>นครพนม!AM119</f>
        <v>93689.330000000016</v>
      </c>
      <c r="L1022" s="106">
        <f>นครพนม!AN119</f>
        <v>1100740.92</v>
      </c>
      <c r="M1022" s="106">
        <f>นครพนม!AO119</f>
        <v>1133590.3900000001</v>
      </c>
      <c r="N1022" s="102"/>
      <c r="O1022" s="102"/>
      <c r="P1022" s="102"/>
      <c r="Q1022" s="94">
        <f t="shared" si="36"/>
        <v>-32849.470000000205</v>
      </c>
      <c r="R1022" s="95">
        <f t="shared" si="37"/>
        <v>529.96674049109288</v>
      </c>
    </row>
    <row r="1023" spans="1:18" x14ac:dyDescent="0.35">
      <c r="A1023" s="101">
        <v>14</v>
      </c>
      <c r="B1023" s="102" t="s">
        <v>56</v>
      </c>
      <c r="C1023" s="102" t="s">
        <v>565</v>
      </c>
      <c r="D1023" s="102" t="s">
        <v>119</v>
      </c>
      <c r="E1023" s="102" t="s">
        <v>566</v>
      </c>
      <c r="F1023" s="102" t="s">
        <v>178</v>
      </c>
      <c r="G1023" s="102" t="s">
        <v>1380</v>
      </c>
      <c r="H1023" s="103">
        <v>2981</v>
      </c>
      <c r="I1023" s="101">
        <v>2</v>
      </c>
      <c r="J1023" s="104">
        <f>นครพนม!F120</f>
        <v>229681.93</v>
      </c>
      <c r="K1023" s="105">
        <f>นครพนม!AM120</f>
        <v>286484.58</v>
      </c>
      <c r="L1023" s="106">
        <f>นครพนม!AN120</f>
        <v>1143968.76</v>
      </c>
      <c r="M1023" s="106">
        <f>นครพนม!AO120</f>
        <v>1140818.7</v>
      </c>
      <c r="N1023" s="102"/>
      <c r="O1023" s="102"/>
      <c r="P1023" s="102"/>
      <c r="Q1023" s="94">
        <f t="shared" si="36"/>
        <v>3150.0600000000559</v>
      </c>
      <c r="R1023" s="95">
        <f t="shared" si="37"/>
        <v>383.75335793357937</v>
      </c>
    </row>
    <row r="1024" spans="1:18" x14ac:dyDescent="0.35">
      <c r="A1024" s="101">
        <v>15</v>
      </c>
      <c r="B1024" s="102" t="s">
        <v>56</v>
      </c>
      <c r="C1024" s="102" t="s">
        <v>565</v>
      </c>
      <c r="D1024" s="102" t="s">
        <v>119</v>
      </c>
      <c r="E1024" s="102" t="s">
        <v>566</v>
      </c>
      <c r="F1024" s="102" t="s">
        <v>178</v>
      </c>
      <c r="G1024" s="102" t="s">
        <v>1381</v>
      </c>
      <c r="H1024" s="103">
        <v>2573</v>
      </c>
      <c r="I1024" s="101">
        <v>2</v>
      </c>
      <c r="J1024" s="104">
        <f>นครพนม!F121</f>
        <v>266385.65000000002</v>
      </c>
      <c r="K1024" s="105">
        <f>นครพนม!AM121</f>
        <v>238456.66000000003</v>
      </c>
      <c r="L1024" s="106">
        <f>นครพนม!AN121</f>
        <v>1079572.27</v>
      </c>
      <c r="M1024" s="106">
        <f>นครพนม!AO121</f>
        <v>1052044</v>
      </c>
      <c r="N1024" s="102"/>
      <c r="O1024" s="102"/>
      <c r="P1024" s="102"/>
      <c r="Q1024" s="94">
        <f t="shared" si="36"/>
        <v>27528.270000000019</v>
      </c>
      <c r="R1024" s="95">
        <f t="shared" si="37"/>
        <v>419.57725223474546</v>
      </c>
    </row>
    <row r="1025" spans="1:18" x14ac:dyDescent="0.35">
      <c r="A1025" s="101">
        <v>16</v>
      </c>
      <c r="B1025" s="102" t="s">
        <v>56</v>
      </c>
      <c r="C1025" s="102" t="s">
        <v>565</v>
      </c>
      <c r="D1025" s="102" t="s">
        <v>119</v>
      </c>
      <c r="E1025" s="102" t="s">
        <v>566</v>
      </c>
      <c r="F1025" s="102" t="s">
        <v>178</v>
      </c>
      <c r="G1025" s="102" t="s">
        <v>1382</v>
      </c>
      <c r="H1025" s="103">
        <v>1978</v>
      </c>
      <c r="I1025" s="101">
        <v>2</v>
      </c>
      <c r="J1025" s="104">
        <f>นครพนม!F122</f>
        <v>165319.53</v>
      </c>
      <c r="K1025" s="105">
        <f>นครพนม!AM122</f>
        <v>429329.56</v>
      </c>
      <c r="L1025" s="106">
        <f>นครพนม!AN122</f>
        <v>631161.27</v>
      </c>
      <c r="M1025" s="106">
        <f>นครพนม!AO122</f>
        <v>681808.78</v>
      </c>
      <c r="N1025" s="102"/>
      <c r="O1025" s="102"/>
      <c r="P1025" s="102"/>
      <c r="Q1025" s="94">
        <f t="shared" si="36"/>
        <v>-50647.510000000009</v>
      </c>
      <c r="R1025" s="95">
        <f t="shared" si="37"/>
        <v>319.09063195146615</v>
      </c>
    </row>
    <row r="1026" spans="1:18" x14ac:dyDescent="0.35">
      <c r="A1026" s="101">
        <v>17</v>
      </c>
      <c r="B1026" s="102" t="s">
        <v>56</v>
      </c>
      <c r="C1026" s="102" t="s">
        <v>565</v>
      </c>
      <c r="D1026" s="102" t="s">
        <v>119</v>
      </c>
      <c r="E1026" s="102" t="s">
        <v>566</v>
      </c>
      <c r="F1026" s="102" t="s">
        <v>178</v>
      </c>
      <c r="G1026" s="102" t="s">
        <v>1383</v>
      </c>
      <c r="H1026" s="103">
        <v>2350</v>
      </c>
      <c r="I1026" s="101">
        <v>2</v>
      </c>
      <c r="J1026" s="104">
        <f>นครพนม!F123</f>
        <v>247246.58</v>
      </c>
      <c r="K1026" s="105">
        <f>นครพนม!AM123</f>
        <v>281971.88</v>
      </c>
      <c r="L1026" s="106">
        <f>นครพนม!AN123</f>
        <v>1040812.6900000001</v>
      </c>
      <c r="M1026" s="106">
        <f>นครพนม!AO123</f>
        <v>1071783.51</v>
      </c>
      <c r="N1026" s="102"/>
      <c r="O1026" s="102"/>
      <c r="P1026" s="102"/>
      <c r="Q1026" s="94">
        <f t="shared" si="36"/>
        <v>-30970.819999999949</v>
      </c>
      <c r="R1026" s="95">
        <f t="shared" si="37"/>
        <v>442.89901702127662</v>
      </c>
    </row>
    <row r="1027" spans="1:18" x14ac:dyDescent="0.35">
      <c r="A1027" s="101">
        <v>18</v>
      </c>
      <c r="B1027" s="102" t="s">
        <v>56</v>
      </c>
      <c r="C1027" s="102" t="s">
        <v>565</v>
      </c>
      <c r="D1027" s="102" t="s">
        <v>119</v>
      </c>
      <c r="E1027" s="102" t="s">
        <v>566</v>
      </c>
      <c r="F1027" s="102" t="s">
        <v>178</v>
      </c>
      <c r="G1027" s="102" t="s">
        <v>1384</v>
      </c>
      <c r="H1027" s="103">
        <v>1698</v>
      </c>
      <c r="I1027" s="101">
        <v>2</v>
      </c>
      <c r="J1027" s="104">
        <f>นครพนม!F124</f>
        <v>122293.62</v>
      </c>
      <c r="K1027" s="105">
        <f>นครพนม!AM124</f>
        <v>254164.62</v>
      </c>
      <c r="L1027" s="106">
        <f>นครพนม!AN124</f>
        <v>610972.18999999994</v>
      </c>
      <c r="M1027" s="106">
        <f>นครพนม!AO124</f>
        <v>591764.42999999993</v>
      </c>
      <c r="N1027" s="102"/>
      <c r="O1027" s="102"/>
      <c r="P1027" s="102"/>
      <c r="Q1027" s="94">
        <f t="shared" si="36"/>
        <v>19207.760000000009</v>
      </c>
      <c r="R1027" s="95">
        <f t="shared" si="37"/>
        <v>359.81872202591279</v>
      </c>
    </row>
    <row r="1028" spans="1:18" x14ac:dyDescent="0.35">
      <c r="A1028" s="101">
        <v>19</v>
      </c>
      <c r="B1028" s="102" t="s">
        <v>56</v>
      </c>
      <c r="C1028" s="102" t="s">
        <v>565</v>
      </c>
      <c r="D1028" s="102" t="s">
        <v>119</v>
      </c>
      <c r="E1028" s="102" t="s">
        <v>566</v>
      </c>
      <c r="F1028" s="102" t="s">
        <v>178</v>
      </c>
      <c r="G1028" s="102" t="s">
        <v>1385</v>
      </c>
      <c r="H1028" s="103">
        <v>2110</v>
      </c>
      <c r="I1028" s="101">
        <v>2</v>
      </c>
      <c r="J1028" s="104">
        <f>นครพนม!F125</f>
        <v>64478.38</v>
      </c>
      <c r="K1028" s="105">
        <f>นครพนม!AM125</f>
        <v>136831.82</v>
      </c>
      <c r="L1028" s="106">
        <f>นครพนม!AN125</f>
        <v>731984.97</v>
      </c>
      <c r="M1028" s="106">
        <f>นครพนม!AO125</f>
        <v>712226.42999999993</v>
      </c>
      <c r="N1028" s="102"/>
      <c r="O1028" s="102"/>
      <c r="P1028" s="102"/>
      <c r="Q1028" s="94">
        <f t="shared" si="36"/>
        <v>19758.540000000037</v>
      </c>
      <c r="R1028" s="95">
        <f t="shared" si="37"/>
        <v>346.91230805687201</v>
      </c>
    </row>
    <row r="1029" spans="1:18" s="113" customFormat="1" x14ac:dyDescent="0.35">
      <c r="A1029" s="107">
        <v>8</v>
      </c>
      <c r="B1029" s="108" t="s">
        <v>56</v>
      </c>
      <c r="C1029" s="108"/>
      <c r="D1029" s="108"/>
      <c r="E1029" s="108" t="s">
        <v>75</v>
      </c>
      <c r="F1029" s="108"/>
      <c r="G1029" s="108" t="s">
        <v>568</v>
      </c>
      <c r="H1029" s="114">
        <f>SUM(H1010:H1028)</f>
        <v>45476</v>
      </c>
      <c r="I1029" s="107"/>
      <c r="J1029" s="110">
        <f>SUM(J1010:J1028)</f>
        <v>4228268.05</v>
      </c>
      <c r="K1029" s="145">
        <f>SUM(K1010:K1028)</f>
        <v>5417004.3899999997</v>
      </c>
      <c r="L1029" s="110">
        <f>SUM(L1010:L1028)</f>
        <v>18767166.009999998</v>
      </c>
      <c r="M1029" s="110">
        <f>SUM(M1010:M1028)</f>
        <v>18313153.5</v>
      </c>
      <c r="N1029" s="108">
        <v>18</v>
      </c>
      <c r="O1029" s="108">
        <v>18</v>
      </c>
      <c r="P1029" s="108">
        <f>N1029-O1029</f>
        <v>0</v>
      </c>
      <c r="Q1029" s="111">
        <f t="shared" si="36"/>
        <v>454012.50999999791</v>
      </c>
      <c r="R1029" s="112">
        <f>L1029/H1029</f>
        <v>412.68286590729173</v>
      </c>
    </row>
    <row r="1030" spans="1:18" x14ac:dyDescent="0.35">
      <c r="A1030" s="101">
        <v>1</v>
      </c>
      <c r="B1030" s="102" t="s">
        <v>56</v>
      </c>
      <c r="C1030" s="102" t="s">
        <v>569</v>
      </c>
      <c r="D1030" s="102" t="s">
        <v>125</v>
      </c>
      <c r="E1030" s="102" t="s">
        <v>570</v>
      </c>
      <c r="F1030" s="102" t="s">
        <v>208</v>
      </c>
      <c r="G1030" s="102" t="s">
        <v>571</v>
      </c>
      <c r="H1030" s="103"/>
      <c r="I1030" s="101"/>
      <c r="J1030" s="104"/>
      <c r="K1030" s="105"/>
      <c r="L1030" s="106"/>
      <c r="M1030" s="106"/>
      <c r="N1030" s="102"/>
      <c r="O1030" s="102"/>
      <c r="P1030" s="102"/>
    </row>
    <row r="1031" spans="1:18" x14ac:dyDescent="0.35">
      <c r="A1031" s="101">
        <v>2</v>
      </c>
      <c r="B1031" s="102" t="s">
        <v>56</v>
      </c>
      <c r="C1031" s="102" t="s">
        <v>569</v>
      </c>
      <c r="D1031" s="102" t="s">
        <v>125</v>
      </c>
      <c r="E1031" s="102" t="s">
        <v>570</v>
      </c>
      <c r="F1031" s="102" t="s">
        <v>178</v>
      </c>
      <c r="G1031" s="102" t="s">
        <v>1386</v>
      </c>
      <c r="H1031" s="103">
        <v>3653</v>
      </c>
      <c r="I1031" s="101">
        <v>3</v>
      </c>
      <c r="J1031" s="104">
        <f>นครพนม!F126</f>
        <v>151464.95000000001</v>
      </c>
      <c r="K1031" s="105">
        <f>นครพนม!AM126</f>
        <v>380252.17000000004</v>
      </c>
      <c r="L1031" s="106">
        <f>นครพนม!AN126</f>
        <v>1251197.98</v>
      </c>
      <c r="M1031" s="106">
        <f>นครพนม!AO126</f>
        <v>1454964.65</v>
      </c>
      <c r="N1031" s="102"/>
      <c r="O1031" s="102"/>
      <c r="P1031" s="102"/>
      <c r="Q1031" s="94">
        <f t="shared" ref="Q1031:Q1068" si="38">L1031-M1031</f>
        <v>-203766.66999999993</v>
      </c>
      <c r="R1031" s="95">
        <f t="shared" ref="R1031:R1069" si="39">L1031/H1031</f>
        <v>342.51245004106215</v>
      </c>
    </row>
    <row r="1032" spans="1:18" x14ac:dyDescent="0.35">
      <c r="A1032" s="101">
        <v>3</v>
      </c>
      <c r="B1032" s="102" t="s">
        <v>56</v>
      </c>
      <c r="C1032" s="102" t="s">
        <v>569</v>
      </c>
      <c r="D1032" s="102" t="s">
        <v>125</v>
      </c>
      <c r="E1032" s="102" t="s">
        <v>570</v>
      </c>
      <c r="F1032" s="102" t="s">
        <v>178</v>
      </c>
      <c r="G1032" s="102" t="s">
        <v>1387</v>
      </c>
      <c r="H1032" s="103">
        <v>1433</v>
      </c>
      <c r="I1032" s="101">
        <v>1</v>
      </c>
      <c r="J1032" s="104">
        <f>นครพนม!F127</f>
        <v>68594.789999999994</v>
      </c>
      <c r="K1032" s="105">
        <f>นครพนม!AM127</f>
        <v>82377.819999999992</v>
      </c>
      <c r="L1032" s="106">
        <f>นครพนม!AN127</f>
        <v>619086.65999999992</v>
      </c>
      <c r="M1032" s="106">
        <f>นครพนม!AO127</f>
        <v>684117.32000000007</v>
      </c>
      <c r="N1032" s="102"/>
      <c r="O1032" s="102"/>
      <c r="P1032" s="102"/>
      <c r="Q1032" s="94">
        <f t="shared" si="38"/>
        <v>-65030.660000000149</v>
      </c>
      <c r="R1032" s="95">
        <f t="shared" si="39"/>
        <v>432.02139567341237</v>
      </c>
    </row>
    <row r="1033" spans="1:18" x14ac:dyDescent="0.35">
      <c r="A1033" s="101">
        <v>4</v>
      </c>
      <c r="B1033" s="102" t="s">
        <v>56</v>
      </c>
      <c r="C1033" s="102" t="s">
        <v>569</v>
      </c>
      <c r="D1033" s="102" t="s">
        <v>125</v>
      </c>
      <c r="E1033" s="102" t="s">
        <v>570</v>
      </c>
      <c r="F1033" s="102" t="s">
        <v>178</v>
      </c>
      <c r="G1033" s="102" t="s">
        <v>1388</v>
      </c>
      <c r="H1033" s="103">
        <v>2145</v>
      </c>
      <c r="I1033" s="101">
        <v>2</v>
      </c>
      <c r="J1033" s="104">
        <f>นครพนม!F128</f>
        <v>196964.1</v>
      </c>
      <c r="K1033" s="105">
        <f>นครพนม!AM128</f>
        <v>452001.78</v>
      </c>
      <c r="L1033" s="106">
        <f>นครพนม!AN128</f>
        <v>1100198.0900000001</v>
      </c>
      <c r="M1033" s="106">
        <f>นครพนม!AO128</f>
        <v>1186306.02</v>
      </c>
      <c r="N1033" s="102"/>
      <c r="O1033" s="102"/>
      <c r="P1033" s="102"/>
      <c r="Q1033" s="94">
        <f t="shared" si="38"/>
        <v>-86107.929999999935</v>
      </c>
      <c r="R1033" s="95">
        <f t="shared" si="39"/>
        <v>512.91286247086248</v>
      </c>
    </row>
    <row r="1034" spans="1:18" x14ac:dyDescent="0.35">
      <c r="A1034" s="101">
        <v>5</v>
      </c>
      <c r="B1034" s="102" t="s">
        <v>56</v>
      </c>
      <c r="C1034" s="102" t="s">
        <v>569</v>
      </c>
      <c r="D1034" s="102" t="s">
        <v>125</v>
      </c>
      <c r="E1034" s="102" t="s">
        <v>570</v>
      </c>
      <c r="F1034" s="102" t="s">
        <v>178</v>
      </c>
      <c r="G1034" s="102" t="s">
        <v>1389</v>
      </c>
      <c r="H1034" s="103">
        <v>2238</v>
      </c>
      <c r="I1034" s="101">
        <v>2</v>
      </c>
      <c r="J1034" s="104">
        <f>นครพนม!F129</f>
        <v>261113.28</v>
      </c>
      <c r="K1034" s="105">
        <f>นครพนม!AM129</f>
        <v>300583.69</v>
      </c>
      <c r="L1034" s="106">
        <f>นครพนม!AN129</f>
        <v>947316.49</v>
      </c>
      <c r="M1034" s="106">
        <f>นครพนม!AO129</f>
        <v>1159001.06</v>
      </c>
      <c r="N1034" s="102"/>
      <c r="O1034" s="102"/>
      <c r="P1034" s="102"/>
      <c r="Q1034" s="94">
        <f t="shared" si="38"/>
        <v>-211684.57000000007</v>
      </c>
      <c r="R1034" s="95">
        <f t="shared" si="39"/>
        <v>423.28708221626454</v>
      </c>
    </row>
    <row r="1035" spans="1:18" x14ac:dyDescent="0.35">
      <c r="A1035" s="101">
        <v>6</v>
      </c>
      <c r="B1035" s="102" t="s">
        <v>56</v>
      </c>
      <c r="C1035" s="102" t="s">
        <v>569</v>
      </c>
      <c r="D1035" s="102" t="s">
        <v>125</v>
      </c>
      <c r="E1035" s="102" t="s">
        <v>570</v>
      </c>
      <c r="F1035" s="102" t="s">
        <v>178</v>
      </c>
      <c r="G1035" s="102" t="s">
        <v>1390</v>
      </c>
      <c r="H1035" s="103">
        <v>2480</v>
      </c>
      <c r="I1035" s="101">
        <v>2</v>
      </c>
      <c r="J1035" s="104">
        <f>นครพนม!F130</f>
        <v>225623.83</v>
      </c>
      <c r="K1035" s="105">
        <f>นครพนม!AM130</f>
        <v>255442.31999999998</v>
      </c>
      <c r="L1035" s="106">
        <f>นครพนม!AN130</f>
        <v>817081.32000000007</v>
      </c>
      <c r="M1035" s="106">
        <f>นครพนม!AO130</f>
        <v>1040961.7</v>
      </c>
      <c r="N1035" s="102"/>
      <c r="O1035" s="102"/>
      <c r="P1035" s="102"/>
      <c r="Q1035" s="94">
        <f t="shared" si="38"/>
        <v>-223880.37999999989</v>
      </c>
      <c r="R1035" s="95">
        <f t="shared" si="39"/>
        <v>329.46827419354844</v>
      </c>
    </row>
    <row r="1036" spans="1:18" x14ac:dyDescent="0.35">
      <c r="A1036" s="101">
        <v>7</v>
      </c>
      <c r="B1036" s="102" t="s">
        <v>56</v>
      </c>
      <c r="C1036" s="102" t="s">
        <v>569</v>
      </c>
      <c r="D1036" s="102" t="s">
        <v>125</v>
      </c>
      <c r="E1036" s="102" t="s">
        <v>570</v>
      </c>
      <c r="F1036" s="102" t="s">
        <v>178</v>
      </c>
      <c r="G1036" s="102" t="s">
        <v>1391</v>
      </c>
      <c r="H1036" s="103">
        <v>3442</v>
      </c>
      <c r="I1036" s="101">
        <v>3</v>
      </c>
      <c r="J1036" s="104">
        <f>นครพนม!F131</f>
        <v>196375.8</v>
      </c>
      <c r="K1036" s="105">
        <f>นครพนม!AM131</f>
        <v>206726.69999999998</v>
      </c>
      <c r="L1036" s="106">
        <f>นครพนม!AN131</f>
        <v>1152234.3</v>
      </c>
      <c r="M1036" s="106">
        <f>นครพนม!AO131</f>
        <v>1243863.6499999999</v>
      </c>
      <c r="N1036" s="102"/>
      <c r="O1036" s="102"/>
      <c r="P1036" s="102"/>
      <c r="Q1036" s="94">
        <f t="shared" si="38"/>
        <v>-91629.34999999986</v>
      </c>
      <c r="R1036" s="95">
        <f t="shared" si="39"/>
        <v>334.75720511330621</v>
      </c>
    </row>
    <row r="1037" spans="1:18" x14ac:dyDescent="0.35">
      <c r="A1037" s="101">
        <v>8</v>
      </c>
      <c r="B1037" s="102" t="s">
        <v>56</v>
      </c>
      <c r="C1037" s="102" t="s">
        <v>569</v>
      </c>
      <c r="D1037" s="102" t="s">
        <v>125</v>
      </c>
      <c r="E1037" s="102" t="s">
        <v>570</v>
      </c>
      <c r="F1037" s="102" t="s">
        <v>178</v>
      </c>
      <c r="G1037" s="102" t="s">
        <v>1392</v>
      </c>
      <c r="H1037" s="103">
        <v>3463</v>
      </c>
      <c r="I1037" s="101">
        <v>3</v>
      </c>
      <c r="J1037" s="104">
        <f>นครพนม!F132</f>
        <v>344156.24</v>
      </c>
      <c r="K1037" s="105">
        <f>นครพนม!AM132</f>
        <v>345023.27</v>
      </c>
      <c r="L1037" s="106">
        <f>นครพนม!AN132</f>
        <v>976714.33</v>
      </c>
      <c r="M1037" s="106">
        <f>นครพนม!AO132</f>
        <v>1179570.73</v>
      </c>
      <c r="N1037" s="102"/>
      <c r="O1037" s="102"/>
      <c r="P1037" s="102"/>
      <c r="Q1037" s="94">
        <f t="shared" si="38"/>
        <v>-202856.40000000002</v>
      </c>
      <c r="R1037" s="95">
        <f t="shared" si="39"/>
        <v>282.04283280392724</v>
      </c>
    </row>
    <row r="1038" spans="1:18" x14ac:dyDescent="0.35">
      <c r="A1038" s="101">
        <v>9</v>
      </c>
      <c r="B1038" s="102" t="s">
        <v>56</v>
      </c>
      <c r="C1038" s="102" t="s">
        <v>569</v>
      </c>
      <c r="D1038" s="102" t="s">
        <v>125</v>
      </c>
      <c r="E1038" s="102" t="s">
        <v>570</v>
      </c>
      <c r="F1038" s="102" t="s">
        <v>178</v>
      </c>
      <c r="G1038" s="102" t="s">
        <v>1393</v>
      </c>
      <c r="H1038" s="103">
        <v>3634</v>
      </c>
      <c r="I1038" s="101">
        <v>3</v>
      </c>
      <c r="J1038" s="104">
        <f>นครพนม!F133</f>
        <v>157190.96</v>
      </c>
      <c r="K1038" s="105">
        <f>นครพนม!AM133</f>
        <v>265409.8</v>
      </c>
      <c r="L1038" s="106">
        <f>นครพนม!AN133</f>
        <v>978906.92</v>
      </c>
      <c r="M1038" s="106">
        <f>นครพนม!AO133</f>
        <v>1067393.6300000001</v>
      </c>
      <c r="N1038" s="102"/>
      <c r="O1038" s="102"/>
      <c r="P1038" s="102"/>
      <c r="Q1038" s="94">
        <f t="shared" si="38"/>
        <v>-88486.710000000079</v>
      </c>
      <c r="R1038" s="95">
        <f t="shared" si="39"/>
        <v>269.37449642267472</v>
      </c>
    </row>
    <row r="1039" spans="1:18" x14ac:dyDescent="0.35">
      <c r="A1039" s="101">
        <v>10</v>
      </c>
      <c r="B1039" s="102" t="s">
        <v>56</v>
      </c>
      <c r="C1039" s="102" t="s">
        <v>569</v>
      </c>
      <c r="D1039" s="102" t="s">
        <v>125</v>
      </c>
      <c r="E1039" s="102" t="s">
        <v>570</v>
      </c>
      <c r="F1039" s="102" t="s">
        <v>178</v>
      </c>
      <c r="G1039" s="102" t="s">
        <v>1394</v>
      </c>
      <c r="H1039" s="103">
        <v>4283</v>
      </c>
      <c r="I1039" s="101">
        <v>3</v>
      </c>
      <c r="J1039" s="104">
        <f>นครพนม!F134</f>
        <v>252746.84</v>
      </c>
      <c r="K1039" s="105">
        <f>นครพนม!AM134</f>
        <v>277338.74</v>
      </c>
      <c r="L1039" s="106">
        <f>นครพนม!AN134</f>
        <v>1032021.47</v>
      </c>
      <c r="M1039" s="106">
        <f>นครพนม!AO134</f>
        <v>1278214.4000000001</v>
      </c>
      <c r="N1039" s="102"/>
      <c r="O1039" s="102"/>
      <c r="P1039" s="102"/>
      <c r="Q1039" s="94">
        <f t="shared" si="38"/>
        <v>-246192.93000000017</v>
      </c>
      <c r="R1039" s="95">
        <f t="shared" si="39"/>
        <v>240.95761615689938</v>
      </c>
    </row>
    <row r="1040" spans="1:18" s="113" customFormat="1" x14ac:dyDescent="0.35">
      <c r="A1040" s="107">
        <v>9</v>
      </c>
      <c r="B1040" s="108" t="s">
        <v>56</v>
      </c>
      <c r="C1040" s="108"/>
      <c r="D1040" s="108"/>
      <c r="E1040" s="108" t="s">
        <v>75</v>
      </c>
      <c r="F1040" s="108"/>
      <c r="G1040" s="108" t="s">
        <v>572</v>
      </c>
      <c r="H1040" s="114">
        <f>SUM(H1030:H1039)</f>
        <v>26771</v>
      </c>
      <c r="I1040" s="107"/>
      <c r="J1040" s="110">
        <f>SUM(J1030:J1039)</f>
        <v>1854230.79</v>
      </c>
      <c r="K1040" s="110">
        <f>SUM(K1030:K1039)</f>
        <v>2565156.29</v>
      </c>
      <c r="L1040" s="110">
        <f>SUM(L1030:L1039)</f>
        <v>8874757.5600000005</v>
      </c>
      <c r="M1040" s="110">
        <f>SUM(M1030:M1039)</f>
        <v>10294393.160000002</v>
      </c>
      <c r="N1040" s="108">
        <v>9</v>
      </c>
      <c r="O1040" s="108">
        <v>9</v>
      </c>
      <c r="P1040" s="108">
        <f>N1040-O1040</f>
        <v>0</v>
      </c>
      <c r="Q1040" s="111">
        <f t="shared" si="38"/>
        <v>-1419635.6000000015</v>
      </c>
      <c r="R1040" s="112">
        <f>L1040/H1040</f>
        <v>331.50638975010276</v>
      </c>
    </row>
    <row r="1041" spans="1:18" x14ac:dyDescent="0.35">
      <c r="A1041" s="101">
        <v>1</v>
      </c>
      <c r="B1041" s="102" t="s">
        <v>56</v>
      </c>
      <c r="C1041" s="102" t="s">
        <v>573</v>
      </c>
      <c r="D1041" s="102" t="s">
        <v>130</v>
      </c>
      <c r="E1041" s="102" t="s">
        <v>574</v>
      </c>
      <c r="F1041" s="102" t="s">
        <v>208</v>
      </c>
      <c r="G1041" s="102" t="s">
        <v>575</v>
      </c>
      <c r="H1041" s="103"/>
      <c r="I1041" s="101"/>
      <c r="J1041" s="104"/>
      <c r="K1041" s="105"/>
      <c r="L1041" s="106"/>
      <c r="M1041" s="106"/>
      <c r="N1041" s="102"/>
      <c r="O1041" s="102"/>
      <c r="P1041" s="102"/>
    </row>
    <row r="1042" spans="1:18" x14ac:dyDescent="0.35">
      <c r="A1042" s="101">
        <v>2</v>
      </c>
      <c r="B1042" s="102" t="s">
        <v>56</v>
      </c>
      <c r="C1042" s="102" t="s">
        <v>573</v>
      </c>
      <c r="D1042" s="102" t="s">
        <v>130</v>
      </c>
      <c r="E1042" s="102" t="s">
        <v>574</v>
      </c>
      <c r="F1042" s="102" t="s">
        <v>178</v>
      </c>
      <c r="G1042" s="102" t="s">
        <v>1395</v>
      </c>
      <c r="H1042" s="103">
        <v>2029</v>
      </c>
      <c r="I1042" s="101">
        <v>2</v>
      </c>
      <c r="J1042" s="104">
        <f>นครพนม!F135</f>
        <v>332391.13</v>
      </c>
      <c r="K1042" s="105">
        <f>นครพนม!AM135</f>
        <v>713551.2</v>
      </c>
      <c r="L1042" s="106">
        <f>นครพนม!AN135</f>
        <v>965163.13</v>
      </c>
      <c r="M1042" s="106">
        <f>นครพนม!AO135</f>
        <v>1022291.6299999999</v>
      </c>
      <c r="N1042" s="102"/>
      <c r="O1042" s="102"/>
      <c r="P1042" s="102"/>
      <c r="R1042" s="95">
        <f t="shared" si="39"/>
        <v>475.68414489896503</v>
      </c>
    </row>
    <row r="1043" spans="1:18" x14ac:dyDescent="0.35">
      <c r="A1043" s="101">
        <v>3</v>
      </c>
      <c r="B1043" s="102" t="s">
        <v>56</v>
      </c>
      <c r="C1043" s="102" t="s">
        <v>573</v>
      </c>
      <c r="D1043" s="102" t="s">
        <v>130</v>
      </c>
      <c r="E1043" s="102" t="s">
        <v>574</v>
      </c>
      <c r="F1043" s="102" t="s">
        <v>178</v>
      </c>
      <c r="G1043" s="102" t="s">
        <v>1396</v>
      </c>
      <c r="H1043" s="103">
        <v>3205</v>
      </c>
      <c r="I1043" s="101">
        <v>3</v>
      </c>
      <c r="J1043" s="104">
        <f>นครพนม!F136</f>
        <v>278513.01</v>
      </c>
      <c r="K1043" s="105">
        <f>นครพนม!AM136</f>
        <v>421810.98</v>
      </c>
      <c r="L1043" s="106">
        <f>นครพนม!AN136</f>
        <v>956793.26</v>
      </c>
      <c r="M1043" s="106">
        <f>นครพนม!AO136</f>
        <v>885591.80999999994</v>
      </c>
      <c r="N1043" s="102"/>
      <c r="O1043" s="102"/>
      <c r="P1043" s="102"/>
      <c r="Q1043" s="94">
        <f t="shared" si="38"/>
        <v>71201.45000000007</v>
      </c>
      <c r="R1043" s="95">
        <f t="shared" si="39"/>
        <v>298.5314383775351</v>
      </c>
    </row>
    <row r="1044" spans="1:18" x14ac:dyDescent="0.35">
      <c r="A1044" s="101">
        <v>4</v>
      </c>
      <c r="B1044" s="102" t="s">
        <v>56</v>
      </c>
      <c r="C1044" s="102" t="s">
        <v>573</v>
      </c>
      <c r="D1044" s="102" t="s">
        <v>130</v>
      </c>
      <c r="E1044" s="102" t="s">
        <v>574</v>
      </c>
      <c r="F1044" s="102" t="s">
        <v>178</v>
      </c>
      <c r="G1044" s="102" t="s">
        <v>1397</v>
      </c>
      <c r="H1044" s="103">
        <v>1268</v>
      </c>
      <c r="I1044" s="101">
        <v>1</v>
      </c>
      <c r="J1044" s="104">
        <f>นครพนม!F137</f>
        <v>471345.43</v>
      </c>
      <c r="K1044" s="105">
        <f>นครพนม!AM137</f>
        <v>526288.72</v>
      </c>
      <c r="L1044" s="106">
        <f>นครพนม!AN137</f>
        <v>260578.63999999998</v>
      </c>
      <c r="M1044" s="106">
        <f>นครพนม!AO137</f>
        <v>157710.35</v>
      </c>
      <c r="N1044" s="102"/>
      <c r="O1044" s="102"/>
      <c r="P1044" s="102"/>
      <c r="Q1044" s="94">
        <f t="shared" si="38"/>
        <v>102868.28999999998</v>
      </c>
      <c r="R1044" s="95">
        <f t="shared" si="39"/>
        <v>205.50365930599366</v>
      </c>
    </row>
    <row r="1045" spans="1:18" x14ac:dyDescent="0.35">
      <c r="A1045" s="101">
        <v>5</v>
      </c>
      <c r="B1045" s="102" t="s">
        <v>56</v>
      </c>
      <c r="C1045" s="102" t="s">
        <v>573</v>
      </c>
      <c r="D1045" s="102" t="s">
        <v>130</v>
      </c>
      <c r="E1045" s="102" t="s">
        <v>574</v>
      </c>
      <c r="F1045" s="102" t="s">
        <v>178</v>
      </c>
      <c r="G1045" s="102" t="s">
        <v>1398</v>
      </c>
      <c r="H1045" s="103">
        <v>2239</v>
      </c>
      <c r="I1045" s="101">
        <v>2</v>
      </c>
      <c r="J1045" s="104">
        <f>นครพนม!F138</f>
        <v>161328.81</v>
      </c>
      <c r="K1045" s="105">
        <f>นครพนม!AM138</f>
        <v>577185.17999999993</v>
      </c>
      <c r="L1045" s="106">
        <f>นครพนม!AN138</f>
        <v>279943.95</v>
      </c>
      <c r="M1045" s="106">
        <f>นครพนม!AO138</f>
        <v>473398.13</v>
      </c>
      <c r="N1045" s="102"/>
      <c r="O1045" s="102"/>
      <c r="P1045" s="102"/>
      <c r="Q1045" s="94">
        <f t="shared" si="38"/>
        <v>-193454.18</v>
      </c>
      <c r="R1045" s="95">
        <f t="shared" si="39"/>
        <v>125.03079499776686</v>
      </c>
    </row>
    <row r="1046" spans="1:18" x14ac:dyDescent="0.35">
      <c r="A1046" s="101">
        <v>6</v>
      </c>
      <c r="B1046" s="102" t="s">
        <v>56</v>
      </c>
      <c r="C1046" s="102" t="s">
        <v>573</v>
      </c>
      <c r="D1046" s="102" t="s">
        <v>130</v>
      </c>
      <c r="E1046" s="102" t="s">
        <v>574</v>
      </c>
      <c r="F1046" s="102" t="s">
        <v>178</v>
      </c>
      <c r="G1046" s="102" t="s">
        <v>1399</v>
      </c>
      <c r="H1046" s="103">
        <v>4836</v>
      </c>
      <c r="I1046" s="101">
        <v>4</v>
      </c>
      <c r="J1046" s="104">
        <f>นครพนม!F139</f>
        <v>225999.78</v>
      </c>
      <c r="K1046" s="105">
        <f>นครพนม!AM139</f>
        <v>381545.51</v>
      </c>
      <c r="L1046" s="106">
        <f>นครพนม!AN139</f>
        <v>1158639.6200000001</v>
      </c>
      <c r="M1046" s="106">
        <f>นครพนม!AO139</f>
        <v>1375971.8599999999</v>
      </c>
      <c r="N1046" s="102"/>
      <c r="O1046" s="102"/>
      <c r="P1046" s="102"/>
      <c r="Q1046" s="94">
        <f t="shared" si="38"/>
        <v>-217332.23999999976</v>
      </c>
      <c r="R1046" s="95">
        <f t="shared" si="39"/>
        <v>239.58635649296943</v>
      </c>
    </row>
    <row r="1047" spans="1:18" x14ac:dyDescent="0.35">
      <c r="A1047" s="101">
        <v>7</v>
      </c>
      <c r="B1047" s="102" t="s">
        <v>56</v>
      </c>
      <c r="C1047" s="102" t="s">
        <v>573</v>
      </c>
      <c r="D1047" s="102" t="s">
        <v>130</v>
      </c>
      <c r="E1047" s="102" t="s">
        <v>574</v>
      </c>
      <c r="F1047" s="102" t="s">
        <v>178</v>
      </c>
      <c r="G1047" s="102" t="s">
        <v>1400</v>
      </c>
      <c r="H1047" s="103">
        <v>4185</v>
      </c>
      <c r="I1047" s="101">
        <v>3</v>
      </c>
      <c r="J1047" s="104">
        <f>นครพนม!F140</f>
        <v>332323.43</v>
      </c>
      <c r="K1047" s="105">
        <f>นครพนม!AM140</f>
        <v>664558.22</v>
      </c>
      <c r="L1047" s="106">
        <f>นครพนม!AN140</f>
        <v>864620.49</v>
      </c>
      <c r="M1047" s="106">
        <f>นครพนม!AO140</f>
        <v>738990.7</v>
      </c>
      <c r="N1047" s="102"/>
      <c r="O1047" s="102"/>
      <c r="P1047" s="102"/>
      <c r="Q1047" s="94">
        <f t="shared" si="38"/>
        <v>125629.79000000004</v>
      </c>
      <c r="R1047" s="95">
        <f t="shared" si="39"/>
        <v>206.59987813620072</v>
      </c>
    </row>
    <row r="1048" spans="1:18" x14ac:dyDescent="0.35">
      <c r="A1048" s="101">
        <v>8</v>
      </c>
      <c r="B1048" s="102" t="s">
        <v>56</v>
      </c>
      <c r="C1048" s="102" t="s">
        <v>573</v>
      </c>
      <c r="D1048" s="102" t="s">
        <v>130</v>
      </c>
      <c r="E1048" s="102" t="s">
        <v>574</v>
      </c>
      <c r="F1048" s="102" t="s">
        <v>178</v>
      </c>
      <c r="G1048" s="102" t="s">
        <v>1401</v>
      </c>
      <c r="H1048" s="103">
        <v>4152</v>
      </c>
      <c r="I1048" s="101">
        <v>3</v>
      </c>
      <c r="J1048" s="104">
        <f>นครพนม!F141</f>
        <v>532494.09</v>
      </c>
      <c r="K1048" s="105">
        <f>นครพนม!AM141</f>
        <v>531479.98</v>
      </c>
      <c r="L1048" s="106">
        <f>นครพนม!AN141</f>
        <v>1202630.32</v>
      </c>
      <c r="M1048" s="106">
        <f>นครพนม!AO141</f>
        <v>1212134.3399999999</v>
      </c>
      <c r="N1048" s="102"/>
      <c r="O1048" s="102"/>
      <c r="P1048" s="102"/>
      <c r="Q1048" s="94">
        <f t="shared" si="38"/>
        <v>-9504.0199999997858</v>
      </c>
      <c r="R1048" s="95">
        <f t="shared" si="39"/>
        <v>289.65084778420038</v>
      </c>
    </row>
    <row r="1049" spans="1:18" x14ac:dyDescent="0.35">
      <c r="A1049" s="101">
        <v>9</v>
      </c>
      <c r="B1049" s="102" t="s">
        <v>56</v>
      </c>
      <c r="C1049" s="102" t="s">
        <v>573</v>
      </c>
      <c r="D1049" s="102" t="s">
        <v>130</v>
      </c>
      <c r="E1049" s="102" t="s">
        <v>574</v>
      </c>
      <c r="F1049" s="102" t="s">
        <v>178</v>
      </c>
      <c r="G1049" s="102" t="s">
        <v>1402</v>
      </c>
      <c r="H1049" s="103">
        <v>2523</v>
      </c>
      <c r="I1049" s="101">
        <v>2</v>
      </c>
      <c r="J1049" s="104">
        <f>นครพนม!F142</f>
        <v>288421.58</v>
      </c>
      <c r="K1049" s="104">
        <f>นครพนม!AM142</f>
        <v>328666.19</v>
      </c>
      <c r="L1049" s="106">
        <f>นครพนม!AN142</f>
        <v>1232846.26</v>
      </c>
      <c r="M1049" s="106">
        <f>นครพนม!AO142</f>
        <v>1422639.67</v>
      </c>
      <c r="N1049" s="102"/>
      <c r="O1049" s="102"/>
      <c r="P1049" s="102"/>
      <c r="Q1049" s="94">
        <f t="shared" si="38"/>
        <v>-189793.40999999992</v>
      </c>
      <c r="R1049" s="95">
        <f t="shared" si="39"/>
        <v>488.64298850574716</v>
      </c>
    </row>
    <row r="1050" spans="1:18" x14ac:dyDescent="0.35">
      <c r="A1050" s="101">
        <v>10</v>
      </c>
      <c r="B1050" s="102" t="s">
        <v>56</v>
      </c>
      <c r="C1050" s="102" t="s">
        <v>573</v>
      </c>
      <c r="D1050" s="102" t="s">
        <v>130</v>
      </c>
      <c r="E1050" s="102" t="s">
        <v>574</v>
      </c>
      <c r="F1050" s="102" t="s">
        <v>178</v>
      </c>
      <c r="G1050" s="102" t="s">
        <v>1403</v>
      </c>
      <c r="H1050" s="103">
        <v>3309</v>
      </c>
      <c r="I1050" s="101">
        <v>3</v>
      </c>
      <c r="J1050" s="104">
        <f>นครพนม!F143</f>
        <v>291514.96000000002</v>
      </c>
      <c r="K1050" s="104">
        <f>นครพนม!AM143</f>
        <v>331552.11000000004</v>
      </c>
      <c r="L1050" s="106">
        <f>นครพนม!AN143</f>
        <v>918152.87000000011</v>
      </c>
      <c r="M1050" s="106">
        <f>นครพนม!AO143</f>
        <v>986276.67</v>
      </c>
      <c r="N1050" s="102"/>
      <c r="O1050" s="102"/>
      <c r="P1050" s="102"/>
      <c r="Q1050" s="94">
        <f t="shared" si="38"/>
        <v>-68123.79999999993</v>
      </c>
      <c r="R1050" s="95">
        <f t="shared" si="39"/>
        <v>277.47140223632522</v>
      </c>
    </row>
    <row r="1051" spans="1:18" x14ac:dyDescent="0.35">
      <c r="A1051" s="101">
        <v>11</v>
      </c>
      <c r="B1051" s="102" t="s">
        <v>56</v>
      </c>
      <c r="C1051" s="102" t="s">
        <v>573</v>
      </c>
      <c r="D1051" s="102" t="s">
        <v>130</v>
      </c>
      <c r="E1051" s="102" t="s">
        <v>574</v>
      </c>
      <c r="F1051" s="102" t="s">
        <v>178</v>
      </c>
      <c r="G1051" s="102" t="s">
        <v>1404</v>
      </c>
      <c r="H1051" s="103">
        <v>3484</v>
      </c>
      <c r="I1051" s="101">
        <v>3</v>
      </c>
      <c r="J1051" s="104">
        <f>นครพนม!F144</f>
        <v>337471.43</v>
      </c>
      <c r="K1051" s="105">
        <f>นครพนม!AM144</f>
        <v>592849.14999999991</v>
      </c>
      <c r="L1051" s="106">
        <f>นครพนม!AN144</f>
        <v>678291.8</v>
      </c>
      <c r="M1051" s="106">
        <f>นครพนม!AO144</f>
        <v>971289.39</v>
      </c>
      <c r="N1051" s="102"/>
      <c r="O1051" s="102"/>
      <c r="P1051" s="102"/>
      <c r="Q1051" s="94">
        <f t="shared" si="38"/>
        <v>-292997.58999999997</v>
      </c>
      <c r="R1051" s="95">
        <f t="shared" si="39"/>
        <v>194.68765786452354</v>
      </c>
    </row>
    <row r="1052" spans="1:18" x14ac:dyDescent="0.35">
      <c r="A1052" s="101">
        <v>12</v>
      </c>
      <c r="B1052" s="102" t="s">
        <v>56</v>
      </c>
      <c r="C1052" s="102" t="s">
        <v>573</v>
      </c>
      <c r="D1052" s="102" t="s">
        <v>130</v>
      </c>
      <c r="E1052" s="102" t="s">
        <v>574</v>
      </c>
      <c r="F1052" s="102" t="s">
        <v>178</v>
      </c>
      <c r="G1052" s="102" t="s">
        <v>1405</v>
      </c>
      <c r="H1052" s="103">
        <v>3542</v>
      </c>
      <c r="I1052" s="101">
        <v>3</v>
      </c>
      <c r="J1052" s="104">
        <f>นครพนม!F145</f>
        <v>515794.09</v>
      </c>
      <c r="K1052" s="105">
        <f>นครพนม!AM145</f>
        <v>566438.5</v>
      </c>
      <c r="L1052" s="106">
        <f>นครพนม!AN145</f>
        <v>578949</v>
      </c>
      <c r="M1052" s="106">
        <f>นครพนม!AO145</f>
        <v>408127.71000000008</v>
      </c>
      <c r="N1052" s="102"/>
      <c r="O1052" s="102"/>
      <c r="P1052" s="102"/>
      <c r="Q1052" s="94">
        <f t="shared" si="38"/>
        <v>170821.28999999992</v>
      </c>
      <c r="R1052" s="95">
        <f t="shared" si="39"/>
        <v>163.45256916996047</v>
      </c>
    </row>
    <row r="1053" spans="1:18" s="113" customFormat="1" x14ac:dyDescent="0.35">
      <c r="A1053" s="107">
        <v>10</v>
      </c>
      <c r="B1053" s="108" t="s">
        <v>56</v>
      </c>
      <c r="C1053" s="108"/>
      <c r="D1053" s="108"/>
      <c r="E1053" s="108" t="s">
        <v>75</v>
      </c>
      <c r="F1053" s="108"/>
      <c r="G1053" s="108" t="s">
        <v>576</v>
      </c>
      <c r="H1053" s="114">
        <f>SUM(H1041:H1052)</f>
        <v>34772</v>
      </c>
      <c r="I1053" s="107"/>
      <c r="J1053" s="110">
        <f>SUM(J1041:J1052)</f>
        <v>3767597.74</v>
      </c>
      <c r="K1053" s="145">
        <f>SUM(K1041:K1052)</f>
        <v>5635925.7400000002</v>
      </c>
      <c r="L1053" s="110">
        <f>SUM(L1041:L1052)</f>
        <v>9096609.3400000017</v>
      </c>
      <c r="M1053" s="110">
        <f>SUM(M1041:M1052)</f>
        <v>9654422.2599999998</v>
      </c>
      <c r="N1053" s="108">
        <v>11</v>
      </c>
      <c r="O1053" s="108">
        <v>11</v>
      </c>
      <c r="P1053" s="108">
        <f>N1053-O1053</f>
        <v>0</v>
      </c>
      <c r="Q1053" s="111">
        <f t="shared" si="38"/>
        <v>-557812.91999999806</v>
      </c>
      <c r="R1053" s="112">
        <f>L1053/H1053</f>
        <v>261.60730875417005</v>
      </c>
    </row>
    <row r="1054" spans="1:18" x14ac:dyDescent="0.35">
      <c r="A1054" s="101">
        <v>1</v>
      </c>
      <c r="B1054" s="102" t="s">
        <v>56</v>
      </c>
      <c r="C1054" s="102" t="s">
        <v>577</v>
      </c>
      <c r="D1054" s="102" t="s">
        <v>98</v>
      </c>
      <c r="E1054" s="102" t="s">
        <v>578</v>
      </c>
      <c r="F1054" s="102" t="s">
        <v>208</v>
      </c>
      <c r="G1054" s="102" t="s">
        <v>579</v>
      </c>
      <c r="H1054" s="103"/>
      <c r="I1054" s="101"/>
      <c r="J1054" s="104"/>
      <c r="K1054" s="105"/>
      <c r="L1054" s="106"/>
      <c r="M1054" s="106"/>
      <c r="N1054" s="102"/>
      <c r="O1054" s="102"/>
      <c r="P1054" s="102"/>
    </row>
    <row r="1055" spans="1:18" x14ac:dyDescent="0.35">
      <c r="A1055" s="101">
        <v>2</v>
      </c>
      <c r="B1055" s="102" t="s">
        <v>56</v>
      </c>
      <c r="C1055" s="102" t="s">
        <v>577</v>
      </c>
      <c r="D1055" s="102" t="s">
        <v>98</v>
      </c>
      <c r="E1055" s="102" t="s">
        <v>578</v>
      </c>
      <c r="F1055" s="102" t="s">
        <v>178</v>
      </c>
      <c r="G1055" s="102" t="s">
        <v>1406</v>
      </c>
      <c r="H1055" s="103">
        <v>2245</v>
      </c>
      <c r="I1055" s="101">
        <v>2</v>
      </c>
      <c r="J1055" s="104">
        <f>นครพนม!F146</f>
        <v>320026.40999999997</v>
      </c>
      <c r="K1055" s="105">
        <f>นครพนม!AM146</f>
        <v>516799.01</v>
      </c>
      <c r="L1055" s="106">
        <f>นครพนม!AN146</f>
        <v>1046843.8599999999</v>
      </c>
      <c r="M1055" s="106">
        <f>นครพนม!AO146</f>
        <v>750592.20000000007</v>
      </c>
      <c r="N1055" s="102"/>
      <c r="O1055" s="102"/>
      <c r="P1055" s="102"/>
      <c r="Q1055" s="94">
        <f t="shared" si="38"/>
        <v>296251.6599999998</v>
      </c>
      <c r="R1055" s="95">
        <f t="shared" si="39"/>
        <v>466.30016035634736</v>
      </c>
    </row>
    <row r="1056" spans="1:18" x14ac:dyDescent="0.35">
      <c r="A1056" s="101">
        <v>3</v>
      </c>
      <c r="B1056" s="102" t="s">
        <v>56</v>
      </c>
      <c r="C1056" s="102" t="s">
        <v>577</v>
      </c>
      <c r="D1056" s="102" t="s">
        <v>98</v>
      </c>
      <c r="E1056" s="102" t="s">
        <v>578</v>
      </c>
      <c r="F1056" s="102" t="s">
        <v>178</v>
      </c>
      <c r="G1056" s="102" t="s">
        <v>1407</v>
      </c>
      <c r="H1056" s="103">
        <v>3530</v>
      </c>
      <c r="I1056" s="101">
        <v>3</v>
      </c>
      <c r="J1056" s="104">
        <f>นครพนม!F147</f>
        <v>313336.78000000003</v>
      </c>
      <c r="K1056" s="105">
        <f>นครพนม!AM147</f>
        <v>394925.14</v>
      </c>
      <c r="L1056" s="106">
        <f>นครพนม!AN147</f>
        <v>1557630.0899999999</v>
      </c>
      <c r="M1056" s="106">
        <f>นครพนม!AO147</f>
        <v>1257647.6100000001</v>
      </c>
      <c r="N1056" s="102"/>
      <c r="O1056" s="102"/>
      <c r="P1056" s="102"/>
      <c r="Q1056" s="94">
        <f t="shared" si="38"/>
        <v>299982.47999999975</v>
      </c>
      <c r="R1056" s="95">
        <f t="shared" si="39"/>
        <v>441.25498300283283</v>
      </c>
    </row>
    <row r="1057" spans="1:18" x14ac:dyDescent="0.35">
      <c r="A1057" s="101">
        <v>4</v>
      </c>
      <c r="B1057" s="102" t="s">
        <v>56</v>
      </c>
      <c r="C1057" s="102" t="s">
        <v>577</v>
      </c>
      <c r="D1057" s="102" t="s">
        <v>98</v>
      </c>
      <c r="E1057" s="102" t="s">
        <v>578</v>
      </c>
      <c r="F1057" s="102" t="s">
        <v>178</v>
      </c>
      <c r="G1057" s="102" t="s">
        <v>1408</v>
      </c>
      <c r="H1057" s="103">
        <v>4925</v>
      </c>
      <c r="I1057" s="101">
        <v>4</v>
      </c>
      <c r="J1057" s="104">
        <f>นครพนม!F148</f>
        <v>480438.11</v>
      </c>
      <c r="K1057" s="105">
        <f>นครพนม!AM148</f>
        <v>525782.18000000005</v>
      </c>
      <c r="L1057" s="106">
        <f>นครพนม!AN148</f>
        <v>1310960.8700000001</v>
      </c>
      <c r="M1057" s="106">
        <f>นครพนม!AO148</f>
        <v>1214670.81</v>
      </c>
      <c r="N1057" s="102"/>
      <c r="O1057" s="102"/>
      <c r="P1057" s="102"/>
      <c r="Q1057" s="94">
        <f t="shared" si="38"/>
        <v>96290.060000000056</v>
      </c>
      <c r="R1057" s="95">
        <f t="shared" si="39"/>
        <v>266.18494822335026</v>
      </c>
    </row>
    <row r="1058" spans="1:18" x14ac:dyDescent="0.35">
      <c r="A1058" s="101">
        <v>5</v>
      </c>
      <c r="B1058" s="102" t="s">
        <v>56</v>
      </c>
      <c r="C1058" s="102" t="s">
        <v>580</v>
      </c>
      <c r="D1058" s="102" t="s">
        <v>98</v>
      </c>
      <c r="E1058" s="102" t="s">
        <v>578</v>
      </c>
      <c r="F1058" s="102" t="s">
        <v>178</v>
      </c>
      <c r="G1058" s="102" t="s">
        <v>1409</v>
      </c>
      <c r="H1058" s="103">
        <v>2110</v>
      </c>
      <c r="I1058" s="101">
        <v>2</v>
      </c>
      <c r="J1058" s="104">
        <f>นครพนม!F149</f>
        <v>284255.15999999997</v>
      </c>
      <c r="K1058" s="105">
        <f>นครพนม!AM149</f>
        <v>282342.87999999995</v>
      </c>
      <c r="L1058" s="106">
        <f>นครพนม!AN149</f>
        <v>1106156.05</v>
      </c>
      <c r="M1058" s="106">
        <f>นครพนม!AO149</f>
        <v>1398412.3</v>
      </c>
      <c r="N1058" s="102"/>
      <c r="O1058" s="102"/>
      <c r="P1058" s="102"/>
      <c r="Q1058" s="94">
        <f t="shared" si="38"/>
        <v>-292256.25</v>
      </c>
      <c r="R1058" s="95">
        <f t="shared" si="39"/>
        <v>524.24457345971564</v>
      </c>
    </row>
    <row r="1059" spans="1:18" x14ac:dyDescent="0.35">
      <c r="A1059" s="101">
        <v>6</v>
      </c>
      <c r="B1059" s="102" t="s">
        <v>56</v>
      </c>
      <c r="C1059" s="102" t="s">
        <v>581</v>
      </c>
      <c r="D1059" s="102" t="s">
        <v>98</v>
      </c>
      <c r="E1059" s="102" t="s">
        <v>578</v>
      </c>
      <c r="F1059" s="102" t="s">
        <v>178</v>
      </c>
      <c r="G1059" s="102" t="s">
        <v>1410</v>
      </c>
      <c r="H1059" s="103">
        <v>2011</v>
      </c>
      <c r="I1059" s="101">
        <v>2</v>
      </c>
      <c r="J1059" s="104">
        <f>นครพนม!F150</f>
        <v>379256.97</v>
      </c>
      <c r="K1059" s="105">
        <f>นครพนม!AM150</f>
        <v>422617.08999999997</v>
      </c>
      <c r="L1059" s="106">
        <f>นครพนม!AN150</f>
        <v>870818.83000000007</v>
      </c>
      <c r="M1059" s="106">
        <f>นครพนม!AO150</f>
        <v>702746.05</v>
      </c>
      <c r="N1059" s="102"/>
      <c r="O1059" s="102"/>
      <c r="P1059" s="102"/>
      <c r="Q1059" s="94">
        <f>L1059-M1059</f>
        <v>168072.78000000003</v>
      </c>
      <c r="R1059" s="95">
        <f>L1059/H1059</f>
        <v>433.02776230730984</v>
      </c>
    </row>
    <row r="1060" spans="1:18" s="113" customFormat="1" x14ac:dyDescent="0.35">
      <c r="A1060" s="107">
        <v>11</v>
      </c>
      <c r="B1060" s="108" t="s">
        <v>56</v>
      </c>
      <c r="C1060" s="108"/>
      <c r="D1060" s="108"/>
      <c r="E1060" s="108" t="s">
        <v>75</v>
      </c>
      <c r="F1060" s="108"/>
      <c r="G1060" s="108" t="s">
        <v>582</v>
      </c>
      <c r="H1060" s="114">
        <f>SUM(H1055:H1059)</f>
        <v>14821</v>
      </c>
      <c r="I1060" s="107"/>
      <c r="J1060" s="110">
        <f>SUM(J1054:J1059)</f>
        <v>1777313.4299999997</v>
      </c>
      <c r="K1060" s="145">
        <f>SUM(K1054:K1059)</f>
        <v>2142466.2999999998</v>
      </c>
      <c r="L1060" s="110">
        <f>SUM(L1055:L1059)</f>
        <v>5892409.7000000002</v>
      </c>
      <c r="M1060" s="110">
        <f>SUM(M1055:M1059)</f>
        <v>5324068.97</v>
      </c>
      <c r="N1060" s="108">
        <v>5</v>
      </c>
      <c r="O1060" s="108">
        <v>5</v>
      </c>
      <c r="P1060" s="108">
        <f>N1060-O1060</f>
        <v>0</v>
      </c>
      <c r="Q1060" s="111">
        <f t="shared" si="38"/>
        <v>568340.73000000045</v>
      </c>
      <c r="R1060" s="112">
        <f>L1060/H1060</f>
        <v>397.57166857836853</v>
      </c>
    </row>
    <row r="1061" spans="1:18" x14ac:dyDescent="0.35">
      <c r="A1061" s="101">
        <v>1</v>
      </c>
      <c r="B1061" s="102" t="s">
        <v>56</v>
      </c>
      <c r="C1061" s="102" t="s">
        <v>561</v>
      </c>
      <c r="D1061" s="102" t="s">
        <v>112</v>
      </c>
      <c r="E1061" s="102" t="s">
        <v>583</v>
      </c>
      <c r="F1061" s="102" t="s">
        <v>208</v>
      </c>
      <c r="G1061" s="102" t="s">
        <v>584</v>
      </c>
      <c r="H1061" s="103"/>
      <c r="I1061" s="101"/>
      <c r="J1061" s="104"/>
      <c r="K1061" s="105"/>
      <c r="L1061" s="106"/>
      <c r="M1061" s="106"/>
      <c r="N1061" s="102"/>
      <c r="O1061" s="102"/>
      <c r="P1061" s="102"/>
    </row>
    <row r="1062" spans="1:18" x14ac:dyDescent="0.35">
      <c r="A1062" s="101">
        <v>2</v>
      </c>
      <c r="B1062" s="102" t="s">
        <v>56</v>
      </c>
      <c r="C1062" s="102" t="s">
        <v>561</v>
      </c>
      <c r="D1062" s="102" t="s">
        <v>112</v>
      </c>
      <c r="E1062" s="102" t="s">
        <v>583</v>
      </c>
      <c r="F1062" s="102" t="s">
        <v>178</v>
      </c>
      <c r="G1062" s="102" t="s">
        <v>1411</v>
      </c>
      <c r="H1062" s="103">
        <v>2552</v>
      </c>
      <c r="I1062" s="101">
        <v>2</v>
      </c>
      <c r="J1062" s="104">
        <f>นครพนม!F151</f>
        <v>372773.01</v>
      </c>
      <c r="K1062" s="105">
        <f>นครพนม!AM151</f>
        <v>442197.24</v>
      </c>
      <c r="L1062" s="106">
        <f>นครพนม!AN151</f>
        <v>1158113.1200000001</v>
      </c>
      <c r="M1062" s="106">
        <f>นครพนม!AO151</f>
        <v>1011649.13</v>
      </c>
      <c r="N1062" s="102"/>
      <c r="O1062" s="102"/>
      <c r="P1062" s="102"/>
      <c r="Q1062" s="94">
        <f t="shared" si="38"/>
        <v>146463.99000000011</v>
      </c>
      <c r="R1062" s="95">
        <f t="shared" si="39"/>
        <v>453.80608150470226</v>
      </c>
    </row>
    <row r="1063" spans="1:18" x14ac:dyDescent="0.35">
      <c r="A1063" s="101">
        <v>3</v>
      </c>
      <c r="B1063" s="102" t="s">
        <v>56</v>
      </c>
      <c r="C1063" s="102" t="s">
        <v>561</v>
      </c>
      <c r="D1063" s="102" t="s">
        <v>112</v>
      </c>
      <c r="E1063" s="102" t="s">
        <v>583</v>
      </c>
      <c r="F1063" s="102" t="s">
        <v>178</v>
      </c>
      <c r="G1063" s="102" t="s">
        <v>1412</v>
      </c>
      <c r="H1063" s="103">
        <v>996</v>
      </c>
      <c r="I1063" s="101">
        <v>1</v>
      </c>
      <c r="J1063" s="104">
        <f>นครพนม!F152</f>
        <v>264336.77</v>
      </c>
      <c r="K1063" s="105">
        <f>นครพนม!AM152</f>
        <v>327219.82</v>
      </c>
      <c r="L1063" s="106">
        <f>นครพนม!AN152</f>
        <v>831515.45</v>
      </c>
      <c r="M1063" s="106">
        <f>นครพนม!AO152</f>
        <v>826933.45000000007</v>
      </c>
      <c r="N1063" s="102"/>
      <c r="O1063" s="102"/>
      <c r="P1063" s="102"/>
      <c r="Q1063" s="94">
        <f t="shared" si="38"/>
        <v>4581.9999999998836</v>
      </c>
      <c r="R1063" s="95">
        <f t="shared" si="39"/>
        <v>834.85486947791162</v>
      </c>
    </row>
    <row r="1064" spans="1:18" x14ac:dyDescent="0.35">
      <c r="A1064" s="101">
        <v>4</v>
      </c>
      <c r="B1064" s="102" t="s">
        <v>56</v>
      </c>
      <c r="C1064" s="102" t="s">
        <v>561</v>
      </c>
      <c r="D1064" s="102" t="s">
        <v>112</v>
      </c>
      <c r="E1064" s="102" t="s">
        <v>583</v>
      </c>
      <c r="F1064" s="102" t="s">
        <v>178</v>
      </c>
      <c r="G1064" s="102" t="s">
        <v>1413</v>
      </c>
      <c r="H1064" s="103">
        <v>3861</v>
      </c>
      <c r="I1064" s="101">
        <v>3</v>
      </c>
      <c r="J1064" s="104">
        <f>นครพนม!F153</f>
        <v>453425.39</v>
      </c>
      <c r="K1064" s="105">
        <f>นครพนม!AM153</f>
        <v>378961.96000000008</v>
      </c>
      <c r="L1064" s="106">
        <f>นครพนม!AN153</f>
        <v>1260039.3500000001</v>
      </c>
      <c r="M1064" s="106">
        <f>นครพนม!AO153</f>
        <v>1172466.4200000002</v>
      </c>
      <c r="N1064" s="102"/>
      <c r="O1064" s="102"/>
      <c r="P1064" s="102"/>
      <c r="Q1064" s="94">
        <f t="shared" si="38"/>
        <v>87572.929999999935</v>
      </c>
      <c r="R1064" s="95">
        <f t="shared" si="39"/>
        <v>326.35051800051804</v>
      </c>
    </row>
    <row r="1065" spans="1:18" x14ac:dyDescent="0.35">
      <c r="A1065" s="101">
        <v>5</v>
      </c>
      <c r="B1065" s="102" t="s">
        <v>56</v>
      </c>
      <c r="C1065" s="102" t="s">
        <v>561</v>
      </c>
      <c r="D1065" s="102" t="s">
        <v>112</v>
      </c>
      <c r="E1065" s="102" t="s">
        <v>583</v>
      </c>
      <c r="F1065" s="102" t="s">
        <v>178</v>
      </c>
      <c r="G1065" s="102" t="s">
        <v>1414</v>
      </c>
      <c r="H1065" s="103">
        <v>1812</v>
      </c>
      <c r="I1065" s="101">
        <v>2</v>
      </c>
      <c r="J1065" s="104">
        <f>นครพนม!F154</f>
        <v>205973.85</v>
      </c>
      <c r="K1065" s="105">
        <f>นครพนม!AM154</f>
        <v>178108.41</v>
      </c>
      <c r="L1065" s="106">
        <f>นครพนม!AN154</f>
        <v>912228.62</v>
      </c>
      <c r="M1065" s="106">
        <f>นครพนม!AO154</f>
        <v>1000946.6499999999</v>
      </c>
      <c r="N1065" s="102"/>
      <c r="O1065" s="102"/>
      <c r="P1065" s="102"/>
      <c r="Q1065" s="94">
        <f t="shared" si="38"/>
        <v>-88718.029999999912</v>
      </c>
      <c r="R1065" s="95">
        <f t="shared" si="39"/>
        <v>503.43742825607063</v>
      </c>
    </row>
    <row r="1066" spans="1:18" s="113" customFormat="1" x14ac:dyDescent="0.35">
      <c r="A1066" s="107">
        <v>12</v>
      </c>
      <c r="B1066" s="108" t="s">
        <v>56</v>
      </c>
      <c r="C1066" s="108"/>
      <c r="D1066" s="108"/>
      <c r="E1066" s="108" t="s">
        <v>75</v>
      </c>
      <c r="F1066" s="108"/>
      <c r="G1066" s="108" t="s">
        <v>585</v>
      </c>
      <c r="H1066" s="114">
        <f>SUM(H1062:H1065)</f>
        <v>9221</v>
      </c>
      <c r="I1066" s="107"/>
      <c r="J1066" s="110">
        <f>SUM(J1061:J1065)</f>
        <v>1296509.02</v>
      </c>
      <c r="K1066" s="145">
        <f>SUM(K1061:K1065)</f>
        <v>1326487.43</v>
      </c>
      <c r="L1066" s="110">
        <f>SUM(L1061:L1065)</f>
        <v>4161896.54</v>
      </c>
      <c r="M1066" s="110">
        <f>SUM(M1061:M1065)</f>
        <v>4011995.65</v>
      </c>
      <c r="N1066" s="108">
        <v>4</v>
      </c>
      <c r="O1066" s="108">
        <v>4</v>
      </c>
      <c r="P1066" s="108">
        <f>N1066-O1066</f>
        <v>0</v>
      </c>
      <c r="Q1066" s="111">
        <f t="shared" si="38"/>
        <v>149900.89000000013</v>
      </c>
      <c r="R1066" s="112">
        <f t="shared" si="39"/>
        <v>451.34980370892526</v>
      </c>
    </row>
    <row r="1067" spans="1:18" s="113" customFormat="1" x14ac:dyDescent="0.35">
      <c r="A1067" s="179"/>
      <c r="B1067" s="180" t="s">
        <v>56</v>
      </c>
      <c r="C1067" s="180" t="s">
        <v>56</v>
      </c>
      <c r="D1067" s="180" t="s">
        <v>56</v>
      </c>
      <c r="E1067" s="180" t="s">
        <v>56</v>
      </c>
      <c r="F1067" s="180"/>
      <c r="G1067" s="180" t="s">
        <v>586</v>
      </c>
      <c r="H1067" s="181">
        <f>H918+H929+H948+H959+H976+H988+H1009+H1029+H1040+H1053+H1060+H1066</f>
        <v>429728</v>
      </c>
      <c r="I1067" s="179"/>
      <c r="J1067" s="182">
        <f t="shared" ref="J1067:O1067" si="40">J918+J929+J948+J959+J976+J988+J1009+J1029+J1040+J1053+J1060+J1066</f>
        <v>51867415.600000001</v>
      </c>
      <c r="K1067" s="183">
        <f t="shared" si="40"/>
        <v>63102206.829999998</v>
      </c>
      <c r="L1067" s="182">
        <f t="shared" si="40"/>
        <v>160840504.19</v>
      </c>
      <c r="M1067" s="182">
        <f t="shared" si="40"/>
        <v>159024847.22</v>
      </c>
      <c r="N1067" s="180">
        <f t="shared" si="40"/>
        <v>151</v>
      </c>
      <c r="O1067" s="180">
        <f t="shared" si="40"/>
        <v>151</v>
      </c>
      <c r="P1067" s="180">
        <f>N1067-O1067</f>
        <v>0</v>
      </c>
      <c r="Q1067" s="111">
        <f t="shared" si="38"/>
        <v>1815656.9699999988</v>
      </c>
      <c r="R1067" s="112">
        <f t="shared" si="39"/>
        <v>374.28444083234047</v>
      </c>
    </row>
    <row r="1068" spans="1:18" x14ac:dyDescent="0.35">
      <c r="A1068" s="200"/>
      <c r="B1068" s="201"/>
      <c r="C1068" s="201"/>
      <c r="D1068" s="201"/>
      <c r="E1068" s="344" t="s">
        <v>587</v>
      </c>
      <c r="F1068" s="345"/>
      <c r="G1068" s="346"/>
      <c r="H1068" s="202"/>
      <c r="I1068" s="200"/>
      <c r="J1068" s="203">
        <f>J1067/O1067</f>
        <v>343492.81854304636</v>
      </c>
      <c r="K1068" s="204">
        <f>K1067/O1067</f>
        <v>417895.40947019868</v>
      </c>
      <c r="L1068" s="203">
        <f>L1067/O1067</f>
        <v>1065168.9019205298</v>
      </c>
      <c r="M1068" s="203">
        <f>M1067/O1067</f>
        <v>1053144.6835761589</v>
      </c>
      <c r="N1068" s="205"/>
      <c r="O1068" s="205"/>
      <c r="P1068" s="201"/>
      <c r="Q1068" s="94">
        <f t="shared" si="38"/>
        <v>12024.218344370835</v>
      </c>
      <c r="R1068" s="112"/>
    </row>
    <row r="1069" spans="1:18" s="113" customFormat="1" x14ac:dyDescent="0.35">
      <c r="A1069" s="205"/>
      <c r="B1069" s="205"/>
      <c r="C1069" s="205"/>
      <c r="D1069" s="205"/>
      <c r="E1069" s="331" t="s">
        <v>592</v>
      </c>
      <c r="F1069" s="332"/>
      <c r="G1069" s="333"/>
      <c r="H1069" s="206">
        <f>H82+H179+H433+H590+H684+H890+H1067</f>
        <v>3414136</v>
      </c>
      <c r="I1069" s="207"/>
      <c r="J1069" s="203">
        <f t="shared" ref="J1069:P1069" si="41">J82+J179+J433+J590+J684+J890+J1067</f>
        <v>441044048.73000008</v>
      </c>
      <c r="K1069" s="204">
        <f t="shared" si="41"/>
        <v>489499803.76500005</v>
      </c>
      <c r="L1069" s="203">
        <f t="shared" si="41"/>
        <v>1318802182.8</v>
      </c>
      <c r="M1069" s="203">
        <f t="shared" si="41"/>
        <v>1267859989.655</v>
      </c>
      <c r="N1069" s="208">
        <f t="shared" si="41"/>
        <v>874</v>
      </c>
      <c r="O1069" s="208">
        <f t="shared" si="41"/>
        <v>874</v>
      </c>
      <c r="P1069" s="208">
        <f t="shared" si="41"/>
        <v>0</v>
      </c>
      <c r="Q1069" s="111">
        <f>L1069-M1069</f>
        <v>50942193.144999981</v>
      </c>
      <c r="R1069" s="112">
        <f t="shared" si="39"/>
        <v>386.27699154339484</v>
      </c>
    </row>
    <row r="1070" spans="1:18" s="113" customFormat="1" x14ac:dyDescent="0.35">
      <c r="A1070" s="205"/>
      <c r="B1070" s="205"/>
      <c r="C1070" s="205"/>
      <c r="D1070" s="205"/>
      <c r="E1070" s="331" t="s">
        <v>593</v>
      </c>
      <c r="F1070" s="332"/>
      <c r="G1070" s="333"/>
      <c r="H1070" s="206"/>
      <c r="I1070" s="207"/>
      <c r="J1070" s="203">
        <f>J1069/O1069</f>
        <v>504627.05804347835</v>
      </c>
      <c r="K1070" s="203">
        <f>K1069/O1069</f>
        <v>560068.42536041199</v>
      </c>
      <c r="L1070" s="203">
        <f>L1069/O1069</f>
        <v>1508926.9826086955</v>
      </c>
      <c r="M1070" s="203">
        <f>M1069/O1069</f>
        <v>1450640.7204290617</v>
      </c>
      <c r="N1070" s="205"/>
      <c r="O1070" s="205"/>
      <c r="P1070" s="205"/>
      <c r="Q1070" s="111">
        <f>L1070-M1070</f>
        <v>58286.262179633835</v>
      </c>
      <c r="R1070" s="112"/>
    </row>
    <row r="1073" spans="11:13" x14ac:dyDescent="0.35">
      <c r="K1073" s="210"/>
      <c r="M1073" s="210"/>
    </row>
    <row r="1074" spans="11:13" x14ac:dyDescent="0.35">
      <c r="K1074" s="210"/>
      <c r="M1074" s="210"/>
    </row>
    <row r="1075" spans="11:13" x14ac:dyDescent="0.35">
      <c r="K1075" s="210"/>
      <c r="M1075" s="210"/>
    </row>
    <row r="1076" spans="11:13" x14ac:dyDescent="0.35">
      <c r="K1076" s="210"/>
      <c r="M1076" s="210"/>
    </row>
    <row r="1077" spans="11:13" x14ac:dyDescent="0.35">
      <c r="K1077" s="210"/>
      <c r="M1077" s="210"/>
    </row>
    <row r="1078" spans="11:13" x14ac:dyDescent="0.35">
      <c r="K1078" s="210"/>
      <c r="M1078" s="210"/>
    </row>
    <row r="1079" spans="11:13" x14ac:dyDescent="0.35">
      <c r="K1079" s="210"/>
      <c r="M1079" s="210"/>
    </row>
    <row r="1080" spans="11:13" x14ac:dyDescent="0.35">
      <c r="K1080" s="210"/>
      <c r="M1080" s="210"/>
    </row>
    <row r="1081" spans="11:13" x14ac:dyDescent="0.35">
      <c r="K1081" s="210"/>
      <c r="M1081" s="210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92:M917 L919:M928 L930:M947 L949:M958 L960:M975 L977:M987 L989:M1008 L1010:M1028 L1030:M1039 L1041:M1052 L1054:M1059 L237:M253 L880:M888 L871:M878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58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Z28" zoomScale="70" zoomScaleNormal="70" workbookViewId="0">
      <selection activeCell="AI19" sqref="AI19"/>
    </sheetView>
  </sheetViews>
  <sheetFormatPr defaultColWidth="4.875" defaultRowHeight="14.25" x14ac:dyDescent="0.2"/>
  <cols>
    <col min="1" max="1" width="6.125" style="265" bestFit="1" customWidth="1"/>
    <col min="2" max="2" width="13.25" style="265" bestFit="1" customWidth="1"/>
    <col min="3" max="3" width="8.25" style="265" bestFit="1" customWidth="1"/>
    <col min="4" max="4" width="27.375" style="265" bestFit="1" customWidth="1"/>
    <col min="5" max="5" width="27.375" style="251"/>
    <col min="6" max="8" width="27.375" style="244"/>
    <col min="9" max="11" width="27.375" style="251"/>
    <col min="12" max="15" width="27.375" style="245"/>
    <col min="16" max="19" width="27.375" style="251"/>
    <col min="20" max="24" width="27.375" style="40"/>
    <col min="25" max="30" width="27.375" style="246"/>
    <col min="31" max="31" width="15.125" style="267" bestFit="1" customWidth="1"/>
    <col min="32" max="32" width="15.75" style="280" bestFit="1" customWidth="1"/>
    <col min="33" max="33" width="14" style="269" bestFit="1" customWidth="1"/>
    <col min="34" max="34" width="15.25" style="281" bestFit="1" customWidth="1"/>
    <col min="35" max="35" width="15.125" style="282" bestFit="1" customWidth="1"/>
    <col min="36" max="36" width="14.875" style="269" bestFit="1" customWidth="1"/>
    <col min="37" max="16384" width="4.875" style="273"/>
  </cols>
  <sheetData>
    <row r="1" spans="1:36" x14ac:dyDescent="0.2">
      <c r="E1" s="251" t="s">
        <v>1433</v>
      </c>
      <c r="F1" s="244" t="s">
        <v>1434</v>
      </c>
      <c r="G1" s="244" t="s">
        <v>1435</v>
      </c>
      <c r="H1" s="244" t="s">
        <v>1436</v>
      </c>
      <c r="I1" s="251" t="s">
        <v>1438</v>
      </c>
      <c r="J1" s="251" t="s">
        <v>1439</v>
      </c>
      <c r="K1" s="251" t="s">
        <v>1440</v>
      </c>
      <c r="L1" s="245" t="s">
        <v>1442</v>
      </c>
      <c r="M1" s="245" t="s">
        <v>1443</v>
      </c>
      <c r="N1" s="245" t="s">
        <v>1444</v>
      </c>
      <c r="O1" s="245" t="s">
        <v>1445</v>
      </c>
      <c r="P1" s="251" t="s">
        <v>1446</v>
      </c>
      <c r="Q1" s="251" t="s">
        <v>1447</v>
      </c>
      <c r="R1" s="251" t="s">
        <v>1448</v>
      </c>
      <c r="S1" s="251" t="s">
        <v>1449</v>
      </c>
      <c r="T1" s="40" t="s">
        <v>1452</v>
      </c>
      <c r="U1" s="40" t="s">
        <v>1453</v>
      </c>
      <c r="V1" s="40" t="s">
        <v>1454</v>
      </c>
      <c r="W1" s="40" t="s">
        <v>1455</v>
      </c>
      <c r="X1" s="40" t="s">
        <v>1456</v>
      </c>
      <c r="Y1" s="246" t="s">
        <v>1457</v>
      </c>
      <c r="Z1" s="246" t="s">
        <v>1458</v>
      </c>
      <c r="AA1" s="246" t="s">
        <v>1459</v>
      </c>
      <c r="AB1" s="246" t="s">
        <v>1460</v>
      </c>
      <c r="AC1" s="246" t="s">
        <v>1461</v>
      </c>
      <c r="AD1" s="246" t="s">
        <v>1464</v>
      </c>
      <c r="AE1" s="267" t="s">
        <v>6</v>
      </c>
      <c r="AF1" s="268" t="s">
        <v>7</v>
      </c>
      <c r="AG1" s="269" t="s">
        <v>8</v>
      </c>
      <c r="AH1" s="270" t="s">
        <v>9</v>
      </c>
      <c r="AI1" s="271" t="s">
        <v>10</v>
      </c>
      <c r="AJ1" s="272" t="s">
        <v>11</v>
      </c>
    </row>
    <row r="2" spans="1:36" x14ac:dyDescent="0.2">
      <c r="E2" s="251" t="s">
        <v>1465</v>
      </c>
      <c r="F2" s="244" t="s">
        <v>1466</v>
      </c>
      <c r="G2" s="244" t="s">
        <v>1467</v>
      </c>
      <c r="H2" s="244" t="s">
        <v>1468</v>
      </c>
      <c r="I2" s="251" t="s">
        <v>1470</v>
      </c>
      <c r="J2" s="251" t="s">
        <v>1471</v>
      </c>
      <c r="K2" s="251" t="s">
        <v>1472</v>
      </c>
      <c r="L2" s="245" t="s">
        <v>1474</v>
      </c>
      <c r="M2" s="245" t="s">
        <v>1475</v>
      </c>
      <c r="N2" s="245" t="s">
        <v>1476</v>
      </c>
      <c r="O2" s="245" t="s">
        <v>1477</v>
      </c>
      <c r="P2" s="251" t="s">
        <v>1478</v>
      </c>
      <c r="Q2" s="251" t="s">
        <v>1479</v>
      </c>
      <c r="R2" s="251" t="s">
        <v>1480</v>
      </c>
      <c r="S2" s="251" t="s">
        <v>1481</v>
      </c>
      <c r="T2" s="40" t="s">
        <v>1484</v>
      </c>
      <c r="U2" s="40" t="s">
        <v>1485</v>
      </c>
      <c r="V2" s="40" t="s">
        <v>1486</v>
      </c>
      <c r="W2" s="40" t="s">
        <v>1487</v>
      </c>
      <c r="X2" s="40" t="s">
        <v>1488</v>
      </c>
      <c r="Y2" s="246" t="s">
        <v>1489</v>
      </c>
      <c r="Z2" s="246" t="s">
        <v>1490</v>
      </c>
      <c r="AA2" s="246" t="s">
        <v>1491</v>
      </c>
      <c r="AB2" s="246" t="s">
        <v>1492</v>
      </c>
      <c r="AC2" s="246" t="s">
        <v>1493</v>
      </c>
      <c r="AD2" s="246" t="s">
        <v>1496</v>
      </c>
    </row>
    <row r="3" spans="1:36" x14ac:dyDescent="0.2">
      <c r="E3" s="251" t="s">
        <v>1497</v>
      </c>
      <c r="F3" s="244">
        <v>37557903.359999999</v>
      </c>
      <c r="G3" s="244">
        <v>1170019.3999999999</v>
      </c>
      <c r="H3" s="244">
        <v>3610490.1</v>
      </c>
      <c r="I3" s="251">
        <v>66643637.840000004</v>
      </c>
      <c r="J3" s="251">
        <v>27105721.52</v>
      </c>
      <c r="K3" s="251">
        <v>74001</v>
      </c>
      <c r="L3" s="245">
        <v>703617</v>
      </c>
      <c r="M3" s="245">
        <v>1450731.37</v>
      </c>
      <c r="N3" s="245">
        <v>14769249.140000001</v>
      </c>
      <c r="O3" s="245">
        <v>1080287.17</v>
      </c>
      <c r="P3" s="251">
        <v>83909</v>
      </c>
      <c r="Q3" s="251">
        <v>-13766216.32</v>
      </c>
      <c r="R3" s="251">
        <v>7973162.0800000001</v>
      </c>
      <c r="S3" s="251">
        <v>141362601.53</v>
      </c>
      <c r="T3" s="40">
        <v>56003623.939999998</v>
      </c>
      <c r="U3" s="40">
        <v>1470142</v>
      </c>
      <c r="V3" s="40">
        <v>48452.22</v>
      </c>
      <c r="W3" s="40">
        <v>29136911.420000002</v>
      </c>
      <c r="X3" s="40">
        <v>2004491</v>
      </c>
      <c r="Y3" s="246">
        <v>47249075.759999998</v>
      </c>
      <c r="Z3" s="246">
        <v>214377.25</v>
      </c>
      <c r="AA3" s="246">
        <v>158246</v>
      </c>
      <c r="AB3" s="246">
        <v>32011115.300000001</v>
      </c>
      <c r="AC3" s="246">
        <v>8540748.4499999993</v>
      </c>
      <c r="AD3" s="246">
        <v>332430</v>
      </c>
      <c r="AE3" s="267">
        <f t="shared" ref="AE3:AJ3" si="0">SUM(AE4:AE71)</f>
        <v>42338412.859999999</v>
      </c>
      <c r="AF3" s="274">
        <f t="shared" si="0"/>
        <v>18003884.680000003</v>
      </c>
      <c r="AG3" s="269">
        <f t="shared" si="0"/>
        <v>24334528.18</v>
      </c>
      <c r="AH3" s="275">
        <f t="shared" si="0"/>
        <v>88663620.579999998</v>
      </c>
      <c r="AI3" s="276">
        <f t="shared" si="0"/>
        <v>88505992.76000002</v>
      </c>
      <c r="AJ3" s="269">
        <f t="shared" si="0"/>
        <v>157627.82000000426</v>
      </c>
    </row>
    <row r="4" spans="1:36" x14ac:dyDescent="0.2">
      <c r="AE4" s="267">
        <f t="shared" ref="AE4:AE35" si="1">SUM(F4:H4)</f>
        <v>0</v>
      </c>
      <c r="AF4" s="274">
        <f>SUM(L4:O4)</f>
        <v>0</v>
      </c>
      <c r="AG4" s="269">
        <f>AE4-AF4</f>
        <v>0</v>
      </c>
      <c r="AH4" s="275">
        <f>SUM(T4:X4)</f>
        <v>0</v>
      </c>
      <c r="AI4" s="276">
        <f>SUM(Y4:AD4)</f>
        <v>0</v>
      </c>
      <c r="AJ4" s="269">
        <f>AH4-AI4</f>
        <v>0</v>
      </c>
    </row>
    <row r="5" spans="1:36" x14ac:dyDescent="0.2">
      <c r="AE5" s="267">
        <f t="shared" si="1"/>
        <v>0</v>
      </c>
      <c r="AF5" s="274">
        <f t="shared" ref="AF5:AF68" si="2">SUM(L5:O5)</f>
        <v>0</v>
      </c>
      <c r="AG5" s="269">
        <f t="shared" ref="AG5:AG68" si="3">AE5-AF5</f>
        <v>0</v>
      </c>
      <c r="AH5" s="275">
        <f t="shared" ref="AH5:AH68" si="4">SUM(T5:X5)</f>
        <v>0</v>
      </c>
      <c r="AI5" s="276">
        <f t="shared" ref="AI5:AI68" si="5">SUM(Y5:AD5)</f>
        <v>0</v>
      </c>
      <c r="AJ5" s="269">
        <f t="shared" ref="AJ5:AJ69" si="6">AH5-AI5</f>
        <v>0</v>
      </c>
    </row>
    <row r="6" spans="1:36" x14ac:dyDescent="0.2">
      <c r="AE6" s="267">
        <f t="shared" si="1"/>
        <v>0</v>
      </c>
      <c r="AF6" s="274">
        <f t="shared" si="2"/>
        <v>0</v>
      </c>
      <c r="AG6" s="269">
        <f t="shared" si="3"/>
        <v>0</v>
      </c>
      <c r="AH6" s="275">
        <f t="shared" si="4"/>
        <v>0</v>
      </c>
      <c r="AI6" s="276">
        <f t="shared" si="5"/>
        <v>0</v>
      </c>
      <c r="AJ6" s="269">
        <f t="shared" si="6"/>
        <v>0</v>
      </c>
    </row>
    <row r="7" spans="1:36" x14ac:dyDescent="0.2">
      <c r="E7" s="251" t="s">
        <v>2051</v>
      </c>
      <c r="F7" s="244">
        <v>41889.379999999997</v>
      </c>
      <c r="H7" s="244">
        <v>3640</v>
      </c>
      <c r="I7" s="251">
        <v>2764334.16</v>
      </c>
      <c r="J7" s="251">
        <v>27246.49</v>
      </c>
      <c r="O7" s="245">
        <v>8480</v>
      </c>
      <c r="R7" s="251">
        <v>2093067.41</v>
      </c>
      <c r="S7" s="251">
        <v>840540.25</v>
      </c>
      <c r="V7" s="40">
        <v>64.64</v>
      </c>
      <c r="W7" s="40">
        <v>2907730</v>
      </c>
      <c r="X7" s="40">
        <v>30620</v>
      </c>
      <c r="Y7" s="246">
        <v>2920230</v>
      </c>
      <c r="AB7" s="246">
        <v>9370</v>
      </c>
      <c r="AC7" s="246">
        <v>99462.27</v>
      </c>
      <c r="AD7" s="246">
        <v>14330</v>
      </c>
      <c r="AE7" s="267">
        <f t="shared" si="1"/>
        <v>45529.38</v>
      </c>
      <c r="AF7" s="274">
        <f t="shared" si="2"/>
        <v>8480</v>
      </c>
      <c r="AG7" s="269">
        <f t="shared" si="3"/>
        <v>37049.379999999997</v>
      </c>
      <c r="AH7" s="275">
        <f t="shared" si="4"/>
        <v>2938414.64</v>
      </c>
      <c r="AI7" s="276">
        <f t="shared" si="5"/>
        <v>3043392.27</v>
      </c>
      <c r="AJ7" s="269">
        <f t="shared" si="6"/>
        <v>-104977.62999999989</v>
      </c>
    </row>
    <row r="8" spans="1:36" x14ac:dyDescent="0.2">
      <c r="E8" s="251" t="s">
        <v>2052</v>
      </c>
      <c r="F8" s="244">
        <v>38804.199999999997</v>
      </c>
      <c r="I8" s="251">
        <v>583210.72</v>
      </c>
      <c r="J8" s="251">
        <v>3</v>
      </c>
      <c r="N8" s="245">
        <v>13200</v>
      </c>
      <c r="S8" s="251">
        <v>2129382.7599999998</v>
      </c>
      <c r="V8" s="40">
        <v>594.20000000000005</v>
      </c>
      <c r="W8" s="40">
        <v>433920</v>
      </c>
      <c r="X8" s="40">
        <v>149240</v>
      </c>
      <c r="Y8" s="246">
        <v>535724</v>
      </c>
      <c r="Z8" s="246">
        <v>7380.45</v>
      </c>
      <c r="AB8" s="246">
        <v>149955</v>
      </c>
      <c r="AC8" s="246">
        <v>48519.96</v>
      </c>
      <c r="AE8" s="267">
        <f t="shared" si="1"/>
        <v>38804.199999999997</v>
      </c>
      <c r="AF8" s="274">
        <f t="shared" si="2"/>
        <v>13200</v>
      </c>
      <c r="AG8" s="269">
        <f t="shared" si="3"/>
        <v>25604.199999999997</v>
      </c>
      <c r="AH8" s="275">
        <f t="shared" si="4"/>
        <v>583754.19999999995</v>
      </c>
      <c r="AI8" s="276">
        <f t="shared" si="5"/>
        <v>741579.40999999992</v>
      </c>
      <c r="AJ8" s="269">
        <f t="shared" si="6"/>
        <v>-157825.20999999996</v>
      </c>
    </row>
    <row r="9" spans="1:36" x14ac:dyDescent="0.2">
      <c r="E9" s="251" t="s">
        <v>2053</v>
      </c>
      <c r="F9" s="244">
        <v>5120</v>
      </c>
      <c r="I9" s="251">
        <v>3523566.68</v>
      </c>
      <c r="J9" s="251">
        <v>70956.98</v>
      </c>
      <c r="N9" s="245">
        <v>5120</v>
      </c>
      <c r="O9" s="245">
        <v>27600</v>
      </c>
      <c r="R9" s="251">
        <v>274190.15999999997</v>
      </c>
      <c r="T9" s="40">
        <v>4880</v>
      </c>
      <c r="W9" s="40">
        <v>789485.76</v>
      </c>
      <c r="X9" s="40">
        <v>154318</v>
      </c>
      <c r="Y9" s="246">
        <v>791105.76</v>
      </c>
      <c r="AA9" s="246">
        <v>8598</v>
      </c>
      <c r="AB9" s="246">
        <v>100894.95</v>
      </c>
      <c r="AC9" s="246">
        <v>19350.7</v>
      </c>
      <c r="AE9" s="267">
        <f t="shared" si="1"/>
        <v>5120</v>
      </c>
      <c r="AF9" s="274">
        <f t="shared" si="2"/>
        <v>32720</v>
      </c>
      <c r="AG9" s="269">
        <f t="shared" si="3"/>
        <v>-27600</v>
      </c>
      <c r="AH9" s="275">
        <f t="shared" si="4"/>
        <v>948683.76</v>
      </c>
      <c r="AI9" s="276">
        <f t="shared" si="5"/>
        <v>919949.40999999992</v>
      </c>
      <c r="AJ9" s="269">
        <f t="shared" si="6"/>
        <v>28734.350000000093</v>
      </c>
    </row>
    <row r="10" spans="1:36" x14ac:dyDescent="0.2">
      <c r="A10" s="265" t="s">
        <v>173</v>
      </c>
      <c r="B10" s="265" t="s">
        <v>174</v>
      </c>
      <c r="C10" s="265">
        <v>9017</v>
      </c>
      <c r="D10" s="265" t="s">
        <v>179</v>
      </c>
      <c r="E10" s="251" t="s">
        <v>179</v>
      </c>
      <c r="F10" s="244">
        <v>586240.14</v>
      </c>
      <c r="G10" s="244">
        <v>34261</v>
      </c>
      <c r="H10" s="244">
        <v>73740.55</v>
      </c>
      <c r="I10" s="251">
        <v>301893.34000000003</v>
      </c>
      <c r="J10" s="251">
        <v>11325.15</v>
      </c>
      <c r="M10" s="245">
        <v>38928.29</v>
      </c>
      <c r="N10" s="245">
        <v>122038</v>
      </c>
      <c r="O10" s="245">
        <v>34.11</v>
      </c>
      <c r="R10" s="251">
        <v>-1256389.6399999999</v>
      </c>
      <c r="S10" s="251">
        <v>2551683.71</v>
      </c>
      <c r="T10" s="40">
        <v>1255032.31</v>
      </c>
      <c r="V10" s="40">
        <v>1649.43</v>
      </c>
      <c r="W10" s="40">
        <v>615565.80000000005</v>
      </c>
      <c r="X10" s="40">
        <v>18000</v>
      </c>
      <c r="Y10" s="246">
        <v>1180945.8</v>
      </c>
      <c r="AB10" s="246">
        <v>854788.47</v>
      </c>
      <c r="AC10" s="246">
        <v>171636.56</v>
      </c>
      <c r="AD10" s="246">
        <v>50900</v>
      </c>
      <c r="AE10" s="267">
        <f t="shared" si="1"/>
        <v>694241.69000000006</v>
      </c>
      <c r="AF10" s="274">
        <f t="shared" si="2"/>
        <v>161000.4</v>
      </c>
      <c r="AG10" s="269">
        <f t="shared" si="3"/>
        <v>533241.29</v>
      </c>
      <c r="AH10" s="275">
        <f t="shared" si="4"/>
        <v>1890247.54</v>
      </c>
      <c r="AI10" s="276">
        <f t="shared" si="5"/>
        <v>2258270.83</v>
      </c>
      <c r="AJ10" s="269">
        <f t="shared" si="6"/>
        <v>-368023.29000000004</v>
      </c>
    </row>
    <row r="11" spans="1:36" x14ac:dyDescent="0.2">
      <c r="A11" s="265" t="s">
        <v>173</v>
      </c>
      <c r="B11" s="265" t="s">
        <v>174</v>
      </c>
      <c r="C11" s="265">
        <v>4386</v>
      </c>
      <c r="D11" s="265" t="s">
        <v>181</v>
      </c>
      <c r="E11" s="252" t="s">
        <v>181</v>
      </c>
      <c r="F11" s="244">
        <v>48179.53</v>
      </c>
      <c r="G11" s="244">
        <v>0</v>
      </c>
      <c r="H11" s="244">
        <v>157972.26</v>
      </c>
      <c r="I11" s="251">
        <v>1302999.03</v>
      </c>
      <c r="J11" s="251">
        <v>414267.87</v>
      </c>
      <c r="M11" s="245">
        <v>47558.9</v>
      </c>
      <c r="N11" s="245">
        <v>200000</v>
      </c>
      <c r="O11" s="245">
        <v>732.77</v>
      </c>
      <c r="R11" s="251">
        <v>-150979.37</v>
      </c>
      <c r="S11" s="251">
        <v>2241809.08</v>
      </c>
      <c r="T11" s="40">
        <v>644020.34</v>
      </c>
      <c r="V11" s="40">
        <v>475.84</v>
      </c>
      <c r="W11" s="40">
        <v>354050</v>
      </c>
      <c r="Y11" s="246">
        <v>792537</v>
      </c>
      <c r="Z11" s="246">
        <v>34024</v>
      </c>
      <c r="AB11" s="246">
        <v>390958.58</v>
      </c>
      <c r="AC11" s="246">
        <v>179835.29</v>
      </c>
      <c r="AE11" s="267">
        <f t="shared" si="1"/>
        <v>206151.79</v>
      </c>
      <c r="AF11" s="274">
        <f t="shared" si="2"/>
        <v>248291.66999999998</v>
      </c>
      <c r="AG11" s="269">
        <f t="shared" si="3"/>
        <v>-42139.879999999976</v>
      </c>
      <c r="AH11" s="275">
        <f t="shared" si="4"/>
        <v>998546.17999999993</v>
      </c>
      <c r="AI11" s="276">
        <f t="shared" si="5"/>
        <v>1397354.87</v>
      </c>
      <c r="AJ11" s="269">
        <f t="shared" si="6"/>
        <v>-398808.69000000018</v>
      </c>
    </row>
    <row r="12" spans="1:36" x14ac:dyDescent="0.2">
      <c r="A12" s="265" t="s">
        <v>173</v>
      </c>
      <c r="B12" s="265" t="s">
        <v>174</v>
      </c>
      <c r="C12" s="265">
        <v>3088</v>
      </c>
      <c r="D12" s="265" t="s">
        <v>183</v>
      </c>
      <c r="E12" s="251" t="s">
        <v>183</v>
      </c>
      <c r="F12" s="244">
        <v>652345.80000000005</v>
      </c>
      <c r="G12" s="244">
        <v>0</v>
      </c>
      <c r="H12" s="244">
        <v>62033.45</v>
      </c>
      <c r="I12" s="251">
        <v>725244.85</v>
      </c>
      <c r="J12" s="251">
        <v>707478.12</v>
      </c>
      <c r="L12" s="245">
        <v>460000</v>
      </c>
      <c r="M12" s="245">
        <v>29489.99</v>
      </c>
      <c r="O12" s="245">
        <v>228.04</v>
      </c>
      <c r="R12" s="251">
        <v>1683122.51</v>
      </c>
      <c r="S12" s="251">
        <v>1390481.55</v>
      </c>
      <c r="T12" s="40">
        <v>1092918.51</v>
      </c>
      <c r="V12" s="40">
        <v>2234.21</v>
      </c>
      <c r="W12" s="40">
        <v>322980</v>
      </c>
      <c r="X12" s="40">
        <v>2500</v>
      </c>
      <c r="Y12" s="246">
        <v>1124790</v>
      </c>
      <c r="Z12" s="246">
        <v>18485</v>
      </c>
      <c r="AA12" s="246">
        <v>44815</v>
      </c>
      <c r="AB12" s="246">
        <v>1493458.35</v>
      </c>
      <c r="AC12" s="246">
        <v>130247.24</v>
      </c>
      <c r="AE12" s="267">
        <f t="shared" si="1"/>
        <v>714379.25</v>
      </c>
      <c r="AF12" s="274">
        <f t="shared" si="2"/>
        <v>489718.02999999997</v>
      </c>
      <c r="AG12" s="269">
        <f t="shared" si="3"/>
        <v>224661.22000000003</v>
      </c>
      <c r="AH12" s="275">
        <f t="shared" si="4"/>
        <v>1420632.72</v>
      </c>
      <c r="AI12" s="276">
        <f t="shared" si="5"/>
        <v>2811795.5900000003</v>
      </c>
      <c r="AJ12" s="269">
        <f t="shared" si="6"/>
        <v>-1391162.8700000003</v>
      </c>
    </row>
    <row r="13" spans="1:36" x14ac:dyDescent="0.2">
      <c r="A13" s="265" t="s">
        <v>173</v>
      </c>
      <c r="B13" s="265" t="s">
        <v>174</v>
      </c>
      <c r="C13" s="265">
        <v>2345</v>
      </c>
      <c r="D13" s="265" t="s">
        <v>185</v>
      </c>
      <c r="E13" s="251" t="s">
        <v>185</v>
      </c>
      <c r="F13" s="244">
        <v>597434.75</v>
      </c>
      <c r="G13" s="244">
        <v>0</v>
      </c>
      <c r="H13" s="244">
        <v>50482.04</v>
      </c>
      <c r="I13" s="251">
        <v>509126.79</v>
      </c>
      <c r="J13" s="251">
        <v>629125.44999999995</v>
      </c>
      <c r="L13" s="245">
        <v>0</v>
      </c>
      <c r="M13" s="245">
        <v>74635</v>
      </c>
      <c r="N13" s="245">
        <v>329136</v>
      </c>
      <c r="O13" s="245">
        <v>239.57</v>
      </c>
      <c r="R13" s="251">
        <v>352535</v>
      </c>
      <c r="S13" s="251">
        <v>1997230.39</v>
      </c>
      <c r="T13" s="40">
        <v>255780.37</v>
      </c>
      <c r="V13" s="40">
        <v>1537.9</v>
      </c>
      <c r="W13" s="40">
        <v>355489.2</v>
      </c>
      <c r="Y13" s="246">
        <v>643079.19999999995</v>
      </c>
      <c r="AB13" s="246">
        <v>694121.24</v>
      </c>
      <c r="AC13" s="246">
        <v>245036.77</v>
      </c>
      <c r="AE13" s="267">
        <f t="shared" si="1"/>
        <v>647916.79</v>
      </c>
      <c r="AF13" s="274">
        <f t="shared" si="2"/>
        <v>404010.57</v>
      </c>
      <c r="AG13" s="269">
        <f t="shared" si="3"/>
        <v>243906.22000000003</v>
      </c>
      <c r="AH13" s="275">
        <f t="shared" si="4"/>
        <v>612807.47</v>
      </c>
      <c r="AI13" s="276">
        <f t="shared" si="5"/>
        <v>1582237.21</v>
      </c>
      <c r="AJ13" s="269">
        <f t="shared" si="6"/>
        <v>-969429.74</v>
      </c>
    </row>
    <row r="14" spans="1:36" s="277" customFormat="1" x14ac:dyDescent="0.2">
      <c r="A14" s="265" t="s">
        <v>173</v>
      </c>
      <c r="B14" s="265" t="s">
        <v>174</v>
      </c>
      <c r="C14" s="265">
        <v>6935</v>
      </c>
      <c r="D14" s="265" t="s">
        <v>187</v>
      </c>
      <c r="E14" s="251" t="s">
        <v>187</v>
      </c>
      <c r="F14" s="244">
        <v>701564.54</v>
      </c>
      <c r="G14" s="244">
        <v>53400</v>
      </c>
      <c r="H14" s="244">
        <v>74744.28</v>
      </c>
      <c r="I14" s="251">
        <v>766110.62</v>
      </c>
      <c r="J14" s="251">
        <v>341650.16</v>
      </c>
      <c r="K14" s="251"/>
      <c r="L14" s="245">
        <v>0</v>
      </c>
      <c r="M14" s="245">
        <v>18735</v>
      </c>
      <c r="N14" s="245">
        <v>332898</v>
      </c>
      <c r="O14" s="245">
        <v>335.42</v>
      </c>
      <c r="P14" s="251">
        <v>38750</v>
      </c>
      <c r="Q14" s="251"/>
      <c r="R14" s="251">
        <v>1132999.81</v>
      </c>
      <c r="S14" s="251">
        <v>2502473.91</v>
      </c>
      <c r="T14" s="40">
        <v>474074.47</v>
      </c>
      <c r="U14" s="40"/>
      <c r="V14" s="40">
        <v>1275.4100000000001</v>
      </c>
      <c r="W14" s="40">
        <v>693020</v>
      </c>
      <c r="X14" s="40"/>
      <c r="Y14" s="246">
        <v>1078640</v>
      </c>
      <c r="Z14" s="246"/>
      <c r="AA14" s="246"/>
      <c r="AB14" s="246">
        <v>532439.26</v>
      </c>
      <c r="AC14" s="246">
        <v>159992.35999999999</v>
      </c>
      <c r="AD14" s="246"/>
      <c r="AE14" s="267">
        <f t="shared" si="1"/>
        <v>829708.82000000007</v>
      </c>
      <c r="AF14" s="274">
        <f t="shared" si="2"/>
        <v>351968.42</v>
      </c>
      <c r="AG14" s="269">
        <f t="shared" si="3"/>
        <v>477740.40000000008</v>
      </c>
      <c r="AH14" s="275">
        <f t="shared" si="4"/>
        <v>1168369.8799999999</v>
      </c>
      <c r="AI14" s="276">
        <f t="shared" si="5"/>
        <v>1771071.62</v>
      </c>
      <c r="AJ14" s="269">
        <f t="shared" si="6"/>
        <v>-602701.74000000022</v>
      </c>
    </row>
    <row r="15" spans="1:36" x14ac:dyDescent="0.2">
      <c r="A15" s="265" t="s">
        <v>173</v>
      </c>
      <c r="B15" s="265" t="s">
        <v>174</v>
      </c>
      <c r="C15" s="265">
        <v>5524</v>
      </c>
      <c r="D15" s="265" t="s">
        <v>189</v>
      </c>
      <c r="E15" s="251" t="s">
        <v>189</v>
      </c>
      <c r="F15" s="244">
        <v>442285.47</v>
      </c>
      <c r="G15" s="244">
        <v>23503</v>
      </c>
      <c r="H15" s="244">
        <v>176261.35</v>
      </c>
      <c r="I15" s="251">
        <v>474142.93</v>
      </c>
      <c r="J15" s="251">
        <v>368593.78</v>
      </c>
      <c r="M15" s="245">
        <v>14990.33</v>
      </c>
      <c r="N15" s="245">
        <v>251388</v>
      </c>
      <c r="O15" s="245">
        <v>19900</v>
      </c>
      <c r="R15" s="251">
        <v>-1035693.9</v>
      </c>
      <c r="S15" s="251">
        <v>2525004.41</v>
      </c>
      <c r="T15" s="40">
        <v>639558.14</v>
      </c>
      <c r="V15" s="40">
        <v>680.03</v>
      </c>
      <c r="W15" s="40">
        <v>685499.3</v>
      </c>
      <c r="X15" s="40">
        <v>30000</v>
      </c>
      <c r="Y15" s="246">
        <v>965580.3</v>
      </c>
      <c r="AB15" s="246">
        <v>432352.1</v>
      </c>
      <c r="AC15" s="246">
        <v>218632.38</v>
      </c>
      <c r="AE15" s="267">
        <f t="shared" si="1"/>
        <v>642049.81999999995</v>
      </c>
      <c r="AF15" s="274">
        <f t="shared" si="2"/>
        <v>286278.33</v>
      </c>
      <c r="AG15" s="269">
        <f t="shared" si="3"/>
        <v>355771.48999999993</v>
      </c>
      <c r="AH15" s="275">
        <f t="shared" si="4"/>
        <v>1355737.4700000002</v>
      </c>
      <c r="AI15" s="276">
        <f t="shared" si="5"/>
        <v>1616564.7799999998</v>
      </c>
      <c r="AJ15" s="269">
        <f t="shared" si="6"/>
        <v>-260827.30999999959</v>
      </c>
    </row>
    <row r="16" spans="1:36" x14ac:dyDescent="0.2">
      <c r="A16" s="265" t="s">
        <v>173</v>
      </c>
      <c r="B16" s="265" t="s">
        <v>174</v>
      </c>
      <c r="C16" s="265">
        <v>5657</v>
      </c>
      <c r="D16" s="265" t="s">
        <v>191</v>
      </c>
      <c r="E16" s="251" t="s">
        <v>191</v>
      </c>
      <c r="F16" s="244">
        <v>180343.69</v>
      </c>
      <c r="G16" s="244">
        <v>0</v>
      </c>
      <c r="H16" s="244">
        <v>63407.62</v>
      </c>
      <c r="I16" s="251">
        <v>297878.55</v>
      </c>
      <c r="J16" s="251">
        <v>716983.01</v>
      </c>
      <c r="M16" s="245">
        <v>11700</v>
      </c>
      <c r="N16" s="245">
        <v>60000</v>
      </c>
      <c r="R16" s="251">
        <v>-3272095.47</v>
      </c>
      <c r="S16" s="251">
        <v>4613167.97</v>
      </c>
      <c r="T16" s="40">
        <v>733793.04</v>
      </c>
      <c r="V16" s="40">
        <v>614.85</v>
      </c>
      <c r="W16" s="40">
        <v>376842</v>
      </c>
      <c r="X16" s="40">
        <v>9000</v>
      </c>
      <c r="Y16" s="246">
        <v>559422</v>
      </c>
      <c r="AA16" s="246">
        <v>9730</v>
      </c>
      <c r="AB16" s="246">
        <v>566727.1</v>
      </c>
      <c r="AC16" s="246">
        <v>98220.42</v>
      </c>
      <c r="AE16" s="267">
        <f t="shared" si="1"/>
        <v>243751.31</v>
      </c>
      <c r="AF16" s="274">
        <f t="shared" si="2"/>
        <v>71700</v>
      </c>
      <c r="AG16" s="269">
        <f t="shared" si="3"/>
        <v>172051.31</v>
      </c>
      <c r="AH16" s="275">
        <f t="shared" si="4"/>
        <v>1120249.8900000001</v>
      </c>
      <c r="AI16" s="276">
        <f t="shared" si="5"/>
        <v>1234099.52</v>
      </c>
      <c r="AJ16" s="269">
        <f t="shared" si="6"/>
        <v>-113849.62999999989</v>
      </c>
    </row>
    <row r="17" spans="1:36" x14ac:dyDescent="0.2">
      <c r="A17" s="265" t="s">
        <v>173</v>
      </c>
      <c r="B17" s="265" t="s">
        <v>174</v>
      </c>
      <c r="C17" s="265">
        <v>4057</v>
      </c>
      <c r="D17" s="265" t="s">
        <v>193</v>
      </c>
      <c r="E17" s="251" t="s">
        <v>193</v>
      </c>
      <c r="F17" s="244">
        <v>36174.959999999999</v>
      </c>
      <c r="G17" s="244">
        <v>29024</v>
      </c>
      <c r="H17" s="244">
        <v>126895.22</v>
      </c>
      <c r="I17" s="251">
        <v>1801235.14</v>
      </c>
      <c r="J17" s="251">
        <v>763065.39</v>
      </c>
      <c r="M17" s="245">
        <v>11700</v>
      </c>
      <c r="N17" s="245">
        <v>199920</v>
      </c>
      <c r="Q17" s="251">
        <v>-1001238.62</v>
      </c>
      <c r="R17" s="251">
        <v>930289.08</v>
      </c>
      <c r="S17" s="251">
        <v>2841083.43</v>
      </c>
      <c r="T17" s="40">
        <v>528833.78</v>
      </c>
      <c r="V17" s="40">
        <v>362.3</v>
      </c>
      <c r="W17" s="40">
        <v>440540</v>
      </c>
      <c r="Y17" s="246">
        <v>739140</v>
      </c>
      <c r="AB17" s="246">
        <v>373900.16</v>
      </c>
      <c r="AC17" s="246">
        <v>74093.100000000006</v>
      </c>
      <c r="AE17" s="267">
        <f t="shared" si="1"/>
        <v>192094.18</v>
      </c>
      <c r="AF17" s="274">
        <f t="shared" si="2"/>
        <v>211620</v>
      </c>
      <c r="AG17" s="269">
        <f t="shared" si="3"/>
        <v>-19525.820000000007</v>
      </c>
      <c r="AH17" s="275">
        <f t="shared" si="4"/>
        <v>969736.08000000007</v>
      </c>
      <c r="AI17" s="276">
        <f t="shared" si="5"/>
        <v>1187133.26</v>
      </c>
      <c r="AJ17" s="269">
        <f t="shared" si="6"/>
        <v>-217397.17999999993</v>
      </c>
    </row>
    <row r="18" spans="1:36" x14ac:dyDescent="0.2">
      <c r="A18" s="265" t="s">
        <v>173</v>
      </c>
      <c r="B18" s="265" t="s">
        <v>174</v>
      </c>
      <c r="C18" s="265">
        <v>2737</v>
      </c>
      <c r="D18" s="265" t="s">
        <v>195</v>
      </c>
      <c r="E18" s="251" t="s">
        <v>195</v>
      </c>
      <c r="F18" s="244">
        <v>251324.56</v>
      </c>
      <c r="G18" s="244">
        <v>0</v>
      </c>
      <c r="H18" s="244">
        <v>48804.07</v>
      </c>
      <c r="I18" s="251">
        <v>2727305.16</v>
      </c>
      <c r="J18" s="251">
        <v>199568.19</v>
      </c>
      <c r="L18" s="245">
        <v>55710</v>
      </c>
      <c r="M18" s="245">
        <v>8550</v>
      </c>
      <c r="R18" s="251">
        <v>2818559.99</v>
      </c>
      <c r="S18" s="251">
        <v>675062.61</v>
      </c>
      <c r="T18" s="40">
        <v>353038.33</v>
      </c>
      <c r="U18" s="40">
        <v>114950</v>
      </c>
      <c r="V18" s="40">
        <v>806.96</v>
      </c>
      <c r="W18" s="40">
        <v>398358</v>
      </c>
      <c r="X18" s="40">
        <v>42000</v>
      </c>
      <c r="Y18" s="246">
        <v>591038</v>
      </c>
      <c r="AB18" s="246">
        <v>366883.89</v>
      </c>
      <c r="AC18" s="246">
        <v>151269.01999999999</v>
      </c>
      <c r="AE18" s="267">
        <f t="shared" si="1"/>
        <v>300128.63</v>
      </c>
      <c r="AF18" s="274">
        <f t="shared" si="2"/>
        <v>64260</v>
      </c>
      <c r="AG18" s="269">
        <f t="shared" si="3"/>
        <v>235868.63</v>
      </c>
      <c r="AH18" s="275">
        <f t="shared" si="4"/>
        <v>909153.29</v>
      </c>
      <c r="AI18" s="276">
        <f t="shared" si="5"/>
        <v>1109190.9099999999</v>
      </c>
      <c r="AJ18" s="269">
        <f t="shared" si="6"/>
        <v>-200037.61999999988</v>
      </c>
    </row>
    <row r="19" spans="1:36" x14ac:dyDescent="0.2">
      <c r="A19" s="265" t="s">
        <v>173</v>
      </c>
      <c r="B19" s="265" t="s">
        <v>174</v>
      </c>
      <c r="C19" s="265">
        <v>4167</v>
      </c>
      <c r="D19" s="265" t="s">
        <v>197</v>
      </c>
      <c r="E19" s="251" t="s">
        <v>197</v>
      </c>
      <c r="F19" s="244">
        <v>49011.64</v>
      </c>
      <c r="G19" s="244">
        <v>93600</v>
      </c>
      <c r="H19" s="244">
        <v>88709.03</v>
      </c>
      <c r="I19" s="251">
        <v>260820.02</v>
      </c>
      <c r="J19" s="251">
        <v>538341.87</v>
      </c>
      <c r="M19" s="245">
        <v>11265</v>
      </c>
      <c r="N19" s="245">
        <v>638180</v>
      </c>
      <c r="O19" s="245">
        <v>5265.02</v>
      </c>
      <c r="S19" s="251">
        <v>1767990.24</v>
      </c>
      <c r="T19" s="40">
        <v>558222.18999999994</v>
      </c>
      <c r="W19" s="40">
        <v>522200</v>
      </c>
      <c r="Y19" s="246">
        <v>749000</v>
      </c>
      <c r="AB19" s="246">
        <v>557587.27</v>
      </c>
      <c r="AC19" s="246">
        <v>111219.3</v>
      </c>
      <c r="AE19" s="267">
        <f t="shared" si="1"/>
        <v>231320.67</v>
      </c>
      <c r="AF19" s="274">
        <f t="shared" si="2"/>
        <v>654710.02</v>
      </c>
      <c r="AG19" s="269">
        <f t="shared" si="3"/>
        <v>-423389.35</v>
      </c>
      <c r="AH19" s="275">
        <f t="shared" si="4"/>
        <v>1080422.19</v>
      </c>
      <c r="AI19" s="276">
        <f t="shared" si="5"/>
        <v>1417806.57</v>
      </c>
      <c r="AJ19" s="269">
        <f t="shared" si="6"/>
        <v>-337384.38000000012</v>
      </c>
    </row>
    <row r="20" spans="1:36" x14ac:dyDescent="0.2">
      <c r="A20" s="265" t="s">
        <v>173</v>
      </c>
      <c r="B20" s="265" t="s">
        <v>174</v>
      </c>
      <c r="C20" s="265">
        <v>7036</v>
      </c>
      <c r="D20" s="265" t="s">
        <v>199</v>
      </c>
      <c r="E20" s="251" t="s">
        <v>199</v>
      </c>
      <c r="F20" s="244">
        <v>556704.30000000005</v>
      </c>
      <c r="G20" s="244">
        <v>0</v>
      </c>
      <c r="H20" s="244">
        <v>35280.199999999997</v>
      </c>
      <c r="I20" s="251">
        <v>3294867.35</v>
      </c>
      <c r="J20" s="251">
        <v>613088.39</v>
      </c>
      <c r="L20" s="245">
        <v>6000</v>
      </c>
      <c r="M20" s="245">
        <v>14012.6</v>
      </c>
      <c r="N20" s="245">
        <v>244980</v>
      </c>
      <c r="O20" s="245">
        <v>6058</v>
      </c>
      <c r="Q20" s="251">
        <v>489131.41</v>
      </c>
      <c r="R20" s="251">
        <v>3116195.21</v>
      </c>
      <c r="S20" s="251">
        <v>938360.62</v>
      </c>
      <c r="T20" s="40">
        <v>980866.25</v>
      </c>
      <c r="V20" s="40">
        <v>2677.29</v>
      </c>
      <c r="W20" s="40">
        <v>800972.4</v>
      </c>
      <c r="Y20" s="246">
        <v>1157832.3999999999</v>
      </c>
      <c r="AA20" s="246">
        <v>3988</v>
      </c>
      <c r="AB20" s="246">
        <v>645299.92000000004</v>
      </c>
      <c r="AC20" s="246">
        <v>218685.22</v>
      </c>
      <c r="AE20" s="267">
        <f t="shared" si="1"/>
        <v>591984.5</v>
      </c>
      <c r="AF20" s="274">
        <f t="shared" si="2"/>
        <v>271050.59999999998</v>
      </c>
      <c r="AG20" s="269">
        <f t="shared" si="3"/>
        <v>320933.90000000002</v>
      </c>
      <c r="AH20" s="275">
        <f t="shared" si="4"/>
        <v>1784515.94</v>
      </c>
      <c r="AI20" s="276">
        <f t="shared" si="5"/>
        <v>2025805.5399999998</v>
      </c>
      <c r="AJ20" s="269">
        <f t="shared" si="6"/>
        <v>-241289.59999999986</v>
      </c>
    </row>
    <row r="21" spans="1:36" x14ac:dyDescent="0.2">
      <c r="A21" s="265" t="s">
        <v>173</v>
      </c>
      <c r="B21" s="265" t="s">
        <v>174</v>
      </c>
      <c r="C21" s="265">
        <v>4248</v>
      </c>
      <c r="D21" s="265" t="s">
        <v>201</v>
      </c>
      <c r="E21" s="251" t="s">
        <v>201</v>
      </c>
      <c r="F21" s="244">
        <v>39655.51</v>
      </c>
      <c r="G21" s="244">
        <v>14300</v>
      </c>
      <c r="H21" s="244">
        <v>234037.68</v>
      </c>
      <c r="I21" s="251">
        <v>329285.83</v>
      </c>
      <c r="J21" s="251">
        <v>596718.42000000004</v>
      </c>
      <c r="M21" s="245">
        <v>1840</v>
      </c>
      <c r="N21" s="245">
        <v>154541.44</v>
      </c>
      <c r="O21" s="245">
        <v>150</v>
      </c>
      <c r="R21" s="251">
        <v>631542.25</v>
      </c>
      <c r="S21" s="251">
        <v>909939.73</v>
      </c>
      <c r="T21" s="40">
        <v>614861.19999999995</v>
      </c>
      <c r="V21" s="40">
        <v>270.2</v>
      </c>
      <c r="W21" s="40">
        <v>623620</v>
      </c>
      <c r="Y21" s="246">
        <v>929780</v>
      </c>
      <c r="AB21" s="246">
        <v>643083.78</v>
      </c>
      <c r="AC21" s="246">
        <v>133210.6</v>
      </c>
      <c r="AE21" s="267">
        <f t="shared" si="1"/>
        <v>287993.19</v>
      </c>
      <c r="AF21" s="274">
        <f t="shared" si="2"/>
        <v>156531.44</v>
      </c>
      <c r="AG21" s="269">
        <f t="shared" si="3"/>
        <v>131461.75</v>
      </c>
      <c r="AH21" s="275">
        <f t="shared" si="4"/>
        <v>1238751.3999999999</v>
      </c>
      <c r="AI21" s="276">
        <f t="shared" si="5"/>
        <v>1706074.3800000001</v>
      </c>
      <c r="AJ21" s="269">
        <f t="shared" si="6"/>
        <v>-467322.98000000021</v>
      </c>
    </row>
    <row r="22" spans="1:36" x14ac:dyDescent="0.2">
      <c r="A22" s="265" t="s">
        <v>173</v>
      </c>
      <c r="B22" s="265" t="s">
        <v>174</v>
      </c>
      <c r="C22" s="265">
        <v>4016</v>
      </c>
      <c r="D22" s="265" t="s">
        <v>203</v>
      </c>
      <c r="E22" s="251" t="s">
        <v>203</v>
      </c>
      <c r="F22" s="244">
        <v>471559.32</v>
      </c>
      <c r="G22" s="244">
        <v>74400</v>
      </c>
      <c r="H22" s="244">
        <v>422477.37</v>
      </c>
      <c r="I22" s="251">
        <v>603522.65</v>
      </c>
      <c r="J22" s="251">
        <v>418715.71</v>
      </c>
      <c r="L22" s="245">
        <v>26860</v>
      </c>
      <c r="M22" s="245">
        <v>6036.41</v>
      </c>
      <c r="N22" s="245">
        <v>96000</v>
      </c>
      <c r="O22" s="245">
        <v>5637.89</v>
      </c>
      <c r="R22" s="251">
        <v>415697.8</v>
      </c>
      <c r="S22" s="251">
        <v>1741975.93</v>
      </c>
      <c r="T22" s="40">
        <v>520087.48</v>
      </c>
      <c r="W22" s="40">
        <v>208140</v>
      </c>
      <c r="Y22" s="246">
        <v>525120</v>
      </c>
      <c r="AB22" s="246">
        <v>360679.02</v>
      </c>
      <c r="AC22" s="246">
        <v>87148.44</v>
      </c>
      <c r="AE22" s="267">
        <f t="shared" si="1"/>
        <v>968436.69000000006</v>
      </c>
      <c r="AF22" s="274">
        <f t="shared" si="2"/>
        <v>134534.30000000002</v>
      </c>
      <c r="AG22" s="269">
        <f t="shared" si="3"/>
        <v>833902.39</v>
      </c>
      <c r="AH22" s="275">
        <f t="shared" si="4"/>
        <v>728227.48</v>
      </c>
      <c r="AI22" s="276">
        <f t="shared" si="5"/>
        <v>972947.46</v>
      </c>
      <c r="AJ22" s="269">
        <f t="shared" si="6"/>
        <v>-244719.97999999998</v>
      </c>
    </row>
    <row r="23" spans="1:36" x14ac:dyDescent="0.2">
      <c r="A23" s="265" t="s">
        <v>173</v>
      </c>
      <c r="B23" s="265" t="s">
        <v>174</v>
      </c>
      <c r="C23" s="265">
        <v>1202</v>
      </c>
      <c r="D23" s="265" t="s">
        <v>205</v>
      </c>
      <c r="E23" s="251" t="s">
        <v>205</v>
      </c>
      <c r="F23" s="244">
        <v>307678.44</v>
      </c>
      <c r="G23" s="244">
        <v>0</v>
      </c>
      <c r="H23" s="244">
        <v>99696.44</v>
      </c>
      <c r="I23" s="251">
        <v>1991110.73</v>
      </c>
      <c r="J23" s="251">
        <v>542659.81999999995</v>
      </c>
      <c r="L23" s="245">
        <v>9000</v>
      </c>
      <c r="M23" s="245">
        <v>15974.17</v>
      </c>
      <c r="N23" s="245">
        <v>257100</v>
      </c>
      <c r="O23" s="245">
        <v>2803.74</v>
      </c>
      <c r="R23" s="251">
        <v>8400</v>
      </c>
      <c r="S23" s="251">
        <v>2083742</v>
      </c>
      <c r="T23" s="40">
        <v>534903.51</v>
      </c>
      <c r="W23" s="40">
        <v>214020</v>
      </c>
      <c r="Y23" s="246">
        <v>515287</v>
      </c>
      <c r="AB23" s="246">
        <v>725652.24</v>
      </c>
      <c r="AC23" s="246">
        <v>127071.78</v>
      </c>
      <c r="AE23" s="267">
        <f t="shared" si="1"/>
        <v>407374.88</v>
      </c>
      <c r="AF23" s="274">
        <f t="shared" si="2"/>
        <v>284877.90999999997</v>
      </c>
      <c r="AG23" s="269">
        <f t="shared" si="3"/>
        <v>122496.97000000003</v>
      </c>
      <c r="AH23" s="275">
        <f t="shared" si="4"/>
        <v>748923.51</v>
      </c>
      <c r="AI23" s="276">
        <f t="shared" si="5"/>
        <v>1368011.02</v>
      </c>
      <c r="AJ23" s="269">
        <f t="shared" si="6"/>
        <v>-619087.51</v>
      </c>
    </row>
    <row r="24" spans="1:36" x14ac:dyDescent="0.2">
      <c r="A24" s="265" t="s">
        <v>177</v>
      </c>
      <c r="B24" s="265" t="s">
        <v>207</v>
      </c>
      <c r="C24" s="265">
        <v>6244</v>
      </c>
      <c r="D24" s="265" t="s">
        <v>210</v>
      </c>
      <c r="E24" s="251" t="s">
        <v>210</v>
      </c>
      <c r="F24" s="244">
        <v>1163500.8500000001</v>
      </c>
      <c r="G24" s="244">
        <v>0</v>
      </c>
      <c r="H24" s="244">
        <v>27722.37</v>
      </c>
      <c r="I24" s="251">
        <v>109079.94</v>
      </c>
      <c r="J24" s="251">
        <v>186756.12</v>
      </c>
      <c r="Q24" s="251">
        <v>-1004325.38</v>
      </c>
      <c r="R24" s="251">
        <v>654578</v>
      </c>
      <c r="S24" s="251">
        <v>3255627.81</v>
      </c>
      <c r="T24" s="40">
        <v>2214845</v>
      </c>
      <c r="V24" s="40">
        <v>1078.5999999999999</v>
      </c>
      <c r="W24" s="40">
        <v>705024</v>
      </c>
      <c r="X24" s="40">
        <v>9000</v>
      </c>
      <c r="Y24" s="246">
        <v>1171304</v>
      </c>
      <c r="Z24" s="246">
        <v>5120</v>
      </c>
      <c r="AB24" s="246">
        <v>701803.8</v>
      </c>
      <c r="AC24" s="246">
        <v>90036.64</v>
      </c>
      <c r="AE24" s="267">
        <f t="shared" si="1"/>
        <v>1191223.2200000002</v>
      </c>
      <c r="AF24" s="274">
        <f t="shared" si="2"/>
        <v>0</v>
      </c>
      <c r="AG24" s="269">
        <f t="shared" si="3"/>
        <v>1191223.2200000002</v>
      </c>
      <c r="AH24" s="275">
        <f t="shared" si="4"/>
        <v>2929947.6</v>
      </c>
      <c r="AI24" s="276">
        <f t="shared" si="5"/>
        <v>1968264.44</v>
      </c>
      <c r="AJ24" s="269">
        <f t="shared" si="6"/>
        <v>961683.16000000015</v>
      </c>
    </row>
    <row r="25" spans="1:36" x14ac:dyDescent="0.2">
      <c r="A25" s="265" t="s">
        <v>177</v>
      </c>
      <c r="B25" s="265" t="s">
        <v>207</v>
      </c>
      <c r="C25" s="265">
        <v>4760</v>
      </c>
      <c r="D25" s="265" t="s">
        <v>211</v>
      </c>
      <c r="E25" s="251" t="s">
        <v>211</v>
      </c>
      <c r="F25" s="244">
        <v>999847.32</v>
      </c>
      <c r="G25" s="244">
        <v>0</v>
      </c>
      <c r="H25" s="244">
        <v>3595.06</v>
      </c>
      <c r="I25" s="251">
        <v>1173532.52</v>
      </c>
      <c r="J25" s="251">
        <v>323169.84000000003</v>
      </c>
      <c r="Q25" s="251">
        <v>-160236.91</v>
      </c>
      <c r="S25" s="251">
        <v>1812784.26</v>
      </c>
      <c r="T25" s="40">
        <v>1465536.54</v>
      </c>
      <c r="V25" s="40">
        <v>664.91</v>
      </c>
      <c r="W25" s="40">
        <v>1069380</v>
      </c>
      <c r="X25" s="40">
        <v>9000</v>
      </c>
      <c r="Y25" s="246">
        <v>1073593</v>
      </c>
      <c r="AB25" s="246">
        <v>511476.44</v>
      </c>
      <c r="AC25" s="246">
        <v>96322.62</v>
      </c>
      <c r="AE25" s="267">
        <f t="shared" si="1"/>
        <v>1003442.38</v>
      </c>
      <c r="AF25" s="274">
        <f t="shared" si="2"/>
        <v>0</v>
      </c>
      <c r="AG25" s="269">
        <f t="shared" si="3"/>
        <v>1003442.38</v>
      </c>
      <c r="AH25" s="275">
        <f t="shared" si="4"/>
        <v>2544581.4500000002</v>
      </c>
      <c r="AI25" s="276">
        <f t="shared" si="5"/>
        <v>1681392.06</v>
      </c>
      <c r="AJ25" s="269">
        <f t="shared" si="6"/>
        <v>863189.39000000013</v>
      </c>
    </row>
    <row r="26" spans="1:36" x14ac:dyDescent="0.2">
      <c r="A26" s="265" t="s">
        <v>177</v>
      </c>
      <c r="B26" s="265" t="s">
        <v>207</v>
      </c>
      <c r="C26" s="265">
        <v>3665</v>
      </c>
      <c r="D26" s="265" t="s">
        <v>212</v>
      </c>
      <c r="E26" s="251" t="s">
        <v>212</v>
      </c>
      <c r="F26" s="244">
        <v>464270.18</v>
      </c>
      <c r="G26" s="244">
        <v>0</v>
      </c>
      <c r="H26" s="244">
        <v>4663.5200000000004</v>
      </c>
      <c r="I26" s="251">
        <v>45350.36</v>
      </c>
      <c r="J26" s="251">
        <v>-141162.07</v>
      </c>
      <c r="L26" s="245">
        <v>0</v>
      </c>
      <c r="M26" s="245">
        <v>3900</v>
      </c>
      <c r="N26" s="245">
        <v>156285</v>
      </c>
      <c r="O26" s="245">
        <v>143.58000000000001</v>
      </c>
      <c r="Q26" s="251">
        <v>-1725865.28</v>
      </c>
      <c r="S26" s="251">
        <v>1839928.23</v>
      </c>
      <c r="T26" s="40">
        <v>939615.4</v>
      </c>
      <c r="W26" s="40">
        <v>317499</v>
      </c>
      <c r="Y26" s="246">
        <v>560438.07999999996</v>
      </c>
      <c r="AB26" s="246">
        <v>516000.66</v>
      </c>
      <c r="AC26" s="246">
        <v>78151.7</v>
      </c>
      <c r="AE26" s="267">
        <f t="shared" si="1"/>
        <v>468933.7</v>
      </c>
      <c r="AF26" s="274">
        <f t="shared" si="2"/>
        <v>160328.57999999999</v>
      </c>
      <c r="AG26" s="269">
        <f t="shared" si="3"/>
        <v>308605.12</v>
      </c>
      <c r="AH26" s="275">
        <f t="shared" si="4"/>
        <v>1257114.3999999999</v>
      </c>
      <c r="AI26" s="276">
        <f t="shared" si="5"/>
        <v>1154590.44</v>
      </c>
      <c r="AJ26" s="269">
        <f t="shared" si="6"/>
        <v>102523.95999999996</v>
      </c>
    </row>
    <row r="27" spans="1:36" x14ac:dyDescent="0.2">
      <c r="A27" s="265" t="s">
        <v>177</v>
      </c>
      <c r="B27" s="265" t="s">
        <v>207</v>
      </c>
      <c r="C27" s="265">
        <v>4355</v>
      </c>
      <c r="D27" s="265" t="s">
        <v>213</v>
      </c>
      <c r="E27" s="251" t="s">
        <v>213</v>
      </c>
      <c r="F27" s="244">
        <v>873147.17</v>
      </c>
      <c r="G27" s="244">
        <v>0</v>
      </c>
      <c r="H27" s="244">
        <v>6066.85</v>
      </c>
      <c r="I27" s="251">
        <v>2297651.2999999998</v>
      </c>
      <c r="J27" s="251">
        <v>764501.9</v>
      </c>
      <c r="M27" s="245">
        <v>119900</v>
      </c>
      <c r="N27" s="245">
        <v>171097</v>
      </c>
      <c r="Q27" s="251">
        <v>110198.95</v>
      </c>
      <c r="R27" s="251">
        <v>29027.3</v>
      </c>
      <c r="S27" s="251">
        <v>3263098.4</v>
      </c>
      <c r="T27" s="40">
        <v>1345985.27</v>
      </c>
      <c r="V27" s="40">
        <v>822.32</v>
      </c>
      <c r="W27" s="40">
        <v>720060</v>
      </c>
      <c r="Y27" s="246">
        <v>1163250</v>
      </c>
      <c r="AB27" s="246">
        <v>520253.42</v>
      </c>
      <c r="AC27" s="246">
        <v>107901.6</v>
      </c>
      <c r="AE27" s="267">
        <f t="shared" si="1"/>
        <v>879214.02</v>
      </c>
      <c r="AF27" s="274">
        <f t="shared" si="2"/>
        <v>290997</v>
      </c>
      <c r="AG27" s="269">
        <f t="shared" si="3"/>
        <v>588217.02</v>
      </c>
      <c r="AH27" s="275">
        <f t="shared" si="4"/>
        <v>2066867.59</v>
      </c>
      <c r="AI27" s="276">
        <f t="shared" si="5"/>
        <v>1791405.02</v>
      </c>
      <c r="AJ27" s="269">
        <f t="shared" si="6"/>
        <v>275462.57000000007</v>
      </c>
    </row>
    <row r="28" spans="1:36" x14ac:dyDescent="0.2">
      <c r="A28" s="265" t="s">
        <v>177</v>
      </c>
      <c r="B28" s="265" t="s">
        <v>207</v>
      </c>
      <c r="C28" s="265">
        <v>2703</v>
      </c>
      <c r="D28" s="265" t="s">
        <v>214</v>
      </c>
      <c r="E28" s="251" t="s">
        <v>214</v>
      </c>
      <c r="F28" s="244">
        <v>4167.22</v>
      </c>
      <c r="G28" s="244">
        <v>-80000</v>
      </c>
      <c r="H28" s="244">
        <v>24968.54</v>
      </c>
      <c r="I28" s="251">
        <v>2424930.85</v>
      </c>
      <c r="J28" s="251">
        <v>609435.81000000006</v>
      </c>
      <c r="P28" s="251">
        <v>24608</v>
      </c>
      <c r="S28" s="251">
        <v>3122820.6</v>
      </c>
      <c r="T28" s="40">
        <v>551710.80000000005</v>
      </c>
      <c r="W28" s="40">
        <v>148080</v>
      </c>
      <c r="Y28" s="246">
        <v>394450</v>
      </c>
      <c r="AB28" s="246">
        <v>427771.86</v>
      </c>
      <c r="AC28" s="246">
        <v>148264.98000000001</v>
      </c>
      <c r="AE28" s="267">
        <f t="shared" si="1"/>
        <v>-50864.24</v>
      </c>
      <c r="AF28" s="274">
        <f t="shared" si="2"/>
        <v>0</v>
      </c>
      <c r="AG28" s="269">
        <f t="shared" si="3"/>
        <v>-50864.24</v>
      </c>
      <c r="AH28" s="275">
        <f t="shared" si="4"/>
        <v>699790.8</v>
      </c>
      <c r="AI28" s="276">
        <f t="shared" si="5"/>
        <v>970486.84</v>
      </c>
      <c r="AJ28" s="269">
        <f t="shared" si="6"/>
        <v>-270696.03999999992</v>
      </c>
    </row>
    <row r="29" spans="1:36" x14ac:dyDescent="0.2">
      <c r="A29" s="265" t="s">
        <v>177</v>
      </c>
      <c r="B29" s="265" t="s">
        <v>207</v>
      </c>
      <c r="C29" s="265">
        <v>3283</v>
      </c>
      <c r="D29" s="265" t="s">
        <v>215</v>
      </c>
      <c r="E29" s="251" t="s">
        <v>215</v>
      </c>
      <c r="F29" s="244">
        <v>910214.54</v>
      </c>
      <c r="G29" s="244">
        <v>31619</v>
      </c>
      <c r="H29" s="244">
        <v>24067.15</v>
      </c>
      <c r="I29" s="251">
        <v>1286021.24</v>
      </c>
      <c r="J29" s="251">
        <v>962365.62</v>
      </c>
      <c r="N29" s="245">
        <v>2264200</v>
      </c>
      <c r="R29" s="251">
        <v>-1667681.77</v>
      </c>
      <c r="S29" s="251">
        <v>2219243.12</v>
      </c>
      <c r="T29" s="40">
        <v>1175864.98</v>
      </c>
      <c r="W29" s="40">
        <v>180144.44</v>
      </c>
      <c r="X29" s="40">
        <v>11040</v>
      </c>
      <c r="Y29" s="246">
        <v>524064.44</v>
      </c>
      <c r="AB29" s="246">
        <v>353472.22</v>
      </c>
      <c r="AC29" s="246">
        <v>93365.06</v>
      </c>
      <c r="AE29" s="267">
        <f t="shared" si="1"/>
        <v>965900.69000000006</v>
      </c>
      <c r="AF29" s="274">
        <f t="shared" si="2"/>
        <v>2264200</v>
      </c>
      <c r="AG29" s="269">
        <f t="shared" si="3"/>
        <v>-1298299.31</v>
      </c>
      <c r="AH29" s="275">
        <f t="shared" si="4"/>
        <v>1367049.42</v>
      </c>
      <c r="AI29" s="276">
        <f t="shared" si="5"/>
        <v>970901.72</v>
      </c>
      <c r="AJ29" s="269">
        <f t="shared" si="6"/>
        <v>396147.69999999995</v>
      </c>
    </row>
    <row r="30" spans="1:36" x14ac:dyDescent="0.2">
      <c r="A30" s="265" t="s">
        <v>177</v>
      </c>
      <c r="B30" s="265" t="s">
        <v>207</v>
      </c>
      <c r="C30" s="265">
        <v>1804</v>
      </c>
      <c r="D30" s="265" t="s">
        <v>216</v>
      </c>
      <c r="E30" s="251" t="s">
        <v>216</v>
      </c>
      <c r="F30" s="244">
        <v>783601.76</v>
      </c>
      <c r="G30" s="244">
        <v>12751.5</v>
      </c>
      <c r="H30" s="244">
        <v>46733.79</v>
      </c>
      <c r="I30" s="251">
        <v>662273.15</v>
      </c>
      <c r="J30" s="251">
        <v>207123.64</v>
      </c>
      <c r="N30" s="245">
        <v>231674</v>
      </c>
      <c r="Q30" s="251">
        <v>-210876.62</v>
      </c>
      <c r="S30" s="251">
        <v>1260515.6599999999</v>
      </c>
      <c r="T30" s="40">
        <v>1102447.31</v>
      </c>
      <c r="V30" s="40">
        <v>0.57999999999999996</v>
      </c>
      <c r="W30" s="40">
        <v>173526.6</v>
      </c>
      <c r="Y30" s="246">
        <v>448206.6</v>
      </c>
      <c r="AB30" s="246">
        <v>256435.89</v>
      </c>
      <c r="AC30" s="246">
        <v>121386.2</v>
      </c>
      <c r="AE30" s="267">
        <f t="shared" si="1"/>
        <v>843087.05</v>
      </c>
      <c r="AF30" s="274">
        <f t="shared" si="2"/>
        <v>231674</v>
      </c>
      <c r="AG30" s="269">
        <f t="shared" si="3"/>
        <v>611413.05000000005</v>
      </c>
      <c r="AH30" s="275">
        <f t="shared" si="4"/>
        <v>1275974.4900000002</v>
      </c>
      <c r="AI30" s="276">
        <f t="shared" si="5"/>
        <v>826028.69</v>
      </c>
      <c r="AJ30" s="269">
        <f t="shared" si="6"/>
        <v>449945.80000000028</v>
      </c>
    </row>
    <row r="31" spans="1:36" x14ac:dyDescent="0.2">
      <c r="A31" s="265" t="s">
        <v>177</v>
      </c>
      <c r="B31" s="265" t="s">
        <v>207</v>
      </c>
      <c r="C31" s="265">
        <v>2904</v>
      </c>
      <c r="D31" s="265" t="s">
        <v>217</v>
      </c>
      <c r="E31" s="251" t="s">
        <v>217</v>
      </c>
      <c r="F31" s="244">
        <v>628922.41</v>
      </c>
      <c r="G31" s="244">
        <v>0</v>
      </c>
      <c r="H31" s="244">
        <v>2300.65</v>
      </c>
      <c r="I31" s="251">
        <v>388523</v>
      </c>
      <c r="J31" s="251">
        <v>493590.25</v>
      </c>
      <c r="N31" s="245">
        <v>308400</v>
      </c>
      <c r="O31" s="245">
        <v>20000</v>
      </c>
      <c r="P31" s="251">
        <v>551</v>
      </c>
      <c r="Q31" s="251">
        <v>-2190280.75</v>
      </c>
      <c r="S31" s="251">
        <v>3095144.84</v>
      </c>
      <c r="T31" s="40">
        <v>1085751.72</v>
      </c>
      <c r="V31" s="40">
        <v>236.45</v>
      </c>
      <c r="W31" s="40">
        <v>675054</v>
      </c>
      <c r="X31" s="40">
        <v>222415</v>
      </c>
      <c r="Y31" s="246">
        <v>1023803</v>
      </c>
      <c r="AB31" s="246">
        <v>497344.95</v>
      </c>
      <c r="AC31" s="246">
        <v>164808</v>
      </c>
      <c r="AE31" s="267">
        <f t="shared" si="1"/>
        <v>631223.06000000006</v>
      </c>
      <c r="AF31" s="274">
        <f t="shared" si="2"/>
        <v>328400</v>
      </c>
      <c r="AG31" s="269">
        <f t="shared" si="3"/>
        <v>302823.06000000006</v>
      </c>
      <c r="AH31" s="275">
        <f t="shared" si="4"/>
        <v>1983457.17</v>
      </c>
      <c r="AI31" s="276">
        <f t="shared" si="5"/>
        <v>1685955.95</v>
      </c>
      <c r="AJ31" s="269">
        <f t="shared" si="6"/>
        <v>297501.21999999997</v>
      </c>
    </row>
    <row r="32" spans="1:36" x14ac:dyDescent="0.2">
      <c r="A32" s="265" t="s">
        <v>177</v>
      </c>
      <c r="B32" s="265" t="s">
        <v>207</v>
      </c>
      <c r="C32" s="265">
        <v>6953</v>
      </c>
      <c r="D32" s="265" t="s">
        <v>218</v>
      </c>
      <c r="E32" s="251" t="s">
        <v>218</v>
      </c>
      <c r="F32" s="244">
        <v>909288.28</v>
      </c>
      <c r="G32" s="244">
        <v>0</v>
      </c>
      <c r="H32" s="244">
        <v>13150.78</v>
      </c>
      <c r="I32" s="251">
        <v>1155966.42</v>
      </c>
      <c r="J32" s="251">
        <v>4178138.41</v>
      </c>
      <c r="M32" s="245">
        <v>351810</v>
      </c>
      <c r="Q32" s="251">
        <v>-6227238.2800000003</v>
      </c>
      <c r="S32" s="251">
        <v>11903501.289999999</v>
      </c>
      <c r="T32" s="40">
        <v>2018823.46</v>
      </c>
      <c r="U32" s="40">
        <v>702000</v>
      </c>
      <c r="W32" s="40">
        <v>235170</v>
      </c>
      <c r="Y32" s="246">
        <v>759230</v>
      </c>
      <c r="AB32" s="246">
        <v>882163.5</v>
      </c>
      <c r="AC32" s="246">
        <v>953739.58</v>
      </c>
      <c r="AE32" s="267">
        <f t="shared" si="1"/>
        <v>922439.06</v>
      </c>
      <c r="AF32" s="274">
        <f t="shared" si="2"/>
        <v>351810</v>
      </c>
      <c r="AG32" s="269">
        <f t="shared" si="3"/>
        <v>570629.06000000006</v>
      </c>
      <c r="AH32" s="275">
        <f t="shared" si="4"/>
        <v>2955993.46</v>
      </c>
      <c r="AI32" s="276">
        <f t="shared" si="5"/>
        <v>2595133.08</v>
      </c>
      <c r="AJ32" s="269">
        <f t="shared" si="6"/>
        <v>360860.37999999989</v>
      </c>
    </row>
    <row r="33" spans="1:36" x14ac:dyDescent="0.2">
      <c r="A33" s="265" t="s">
        <v>177</v>
      </c>
      <c r="B33" s="265" t="s">
        <v>207</v>
      </c>
      <c r="C33" s="265">
        <v>5358</v>
      </c>
      <c r="D33" s="265" t="s">
        <v>219</v>
      </c>
      <c r="E33" s="251" t="s">
        <v>219</v>
      </c>
      <c r="F33" s="244">
        <v>483654.53</v>
      </c>
      <c r="G33" s="244">
        <v>0</v>
      </c>
      <c r="H33" s="244">
        <v>57224.31</v>
      </c>
      <c r="I33" s="251">
        <v>1805122.32</v>
      </c>
      <c r="J33" s="251">
        <v>15</v>
      </c>
      <c r="S33" s="251">
        <v>4127803.68</v>
      </c>
      <c r="T33" s="40">
        <v>1338750.21</v>
      </c>
      <c r="W33" s="40">
        <v>468750</v>
      </c>
      <c r="Y33" s="246">
        <v>984230</v>
      </c>
      <c r="AB33" s="246">
        <v>315375.03999999998</v>
      </c>
      <c r="AC33" s="246">
        <v>46302.05</v>
      </c>
      <c r="AE33" s="267">
        <f t="shared" si="1"/>
        <v>540878.84000000008</v>
      </c>
      <c r="AF33" s="274">
        <f t="shared" si="2"/>
        <v>0</v>
      </c>
      <c r="AG33" s="269">
        <f t="shared" si="3"/>
        <v>540878.84000000008</v>
      </c>
      <c r="AH33" s="275">
        <f t="shared" si="4"/>
        <v>1807500.21</v>
      </c>
      <c r="AI33" s="276">
        <f t="shared" si="5"/>
        <v>1345907.09</v>
      </c>
      <c r="AJ33" s="269">
        <f t="shared" si="6"/>
        <v>461593.11999999988</v>
      </c>
    </row>
    <row r="34" spans="1:36" x14ac:dyDescent="0.2">
      <c r="A34" s="265" t="s">
        <v>177</v>
      </c>
      <c r="B34" s="265" t="s">
        <v>207</v>
      </c>
      <c r="C34" s="265">
        <v>1450</v>
      </c>
      <c r="D34" s="265" t="s">
        <v>220</v>
      </c>
      <c r="E34" s="251" t="s">
        <v>220</v>
      </c>
      <c r="F34" s="244">
        <v>934640.34</v>
      </c>
      <c r="G34" s="244">
        <v>64005.3</v>
      </c>
      <c r="H34" s="244">
        <v>180302.81</v>
      </c>
      <c r="I34" s="251">
        <v>704562.47</v>
      </c>
      <c r="J34" s="251">
        <v>185380.77</v>
      </c>
      <c r="R34" s="251">
        <v>1238239.96</v>
      </c>
      <c r="T34" s="40">
        <v>1686444.64</v>
      </c>
      <c r="X34" s="40">
        <v>7890</v>
      </c>
      <c r="Y34" s="246">
        <v>338595</v>
      </c>
      <c r="AB34" s="246">
        <v>425875.27</v>
      </c>
      <c r="AC34" s="246">
        <v>94574.64</v>
      </c>
      <c r="AE34" s="267">
        <f t="shared" si="1"/>
        <v>1178948.45</v>
      </c>
      <c r="AF34" s="274">
        <f t="shared" si="2"/>
        <v>0</v>
      </c>
      <c r="AG34" s="269">
        <f t="shared" si="3"/>
        <v>1178948.45</v>
      </c>
      <c r="AH34" s="275">
        <f t="shared" si="4"/>
        <v>1694334.64</v>
      </c>
      <c r="AI34" s="276">
        <f t="shared" si="5"/>
        <v>859044.91</v>
      </c>
      <c r="AJ34" s="269">
        <f t="shared" si="6"/>
        <v>835289.72999999986</v>
      </c>
    </row>
    <row r="35" spans="1:36" x14ac:dyDescent="0.2">
      <c r="A35" s="265" t="s">
        <v>177</v>
      </c>
      <c r="B35" s="265" t="s">
        <v>207</v>
      </c>
      <c r="C35" s="265">
        <v>1590</v>
      </c>
      <c r="D35" s="265" t="s">
        <v>221</v>
      </c>
      <c r="E35" s="251" t="s">
        <v>221</v>
      </c>
      <c r="F35" s="244">
        <v>450513.38</v>
      </c>
      <c r="G35" s="244">
        <v>0</v>
      </c>
      <c r="H35" s="244">
        <v>29131.27</v>
      </c>
      <c r="I35" s="251">
        <v>655680.96</v>
      </c>
      <c r="J35" s="251">
        <v>376403.56</v>
      </c>
      <c r="K35" s="251">
        <v>1</v>
      </c>
      <c r="S35" s="251">
        <v>2563303.2200000002</v>
      </c>
      <c r="T35" s="40">
        <v>1198147.98</v>
      </c>
      <c r="V35" s="40">
        <v>409.82</v>
      </c>
      <c r="W35" s="40">
        <v>210160</v>
      </c>
      <c r="Y35" s="246">
        <v>554738</v>
      </c>
      <c r="AB35" s="246">
        <v>286092.32</v>
      </c>
      <c r="AC35" s="246">
        <v>167691.37</v>
      </c>
      <c r="AE35" s="267">
        <f t="shared" si="1"/>
        <v>479644.65</v>
      </c>
      <c r="AF35" s="274">
        <f t="shared" si="2"/>
        <v>0</v>
      </c>
      <c r="AG35" s="269">
        <f t="shared" si="3"/>
        <v>479644.65</v>
      </c>
      <c r="AH35" s="275">
        <f t="shared" si="4"/>
        <v>1408717.8</v>
      </c>
      <c r="AI35" s="276">
        <f t="shared" si="5"/>
        <v>1008521.6900000001</v>
      </c>
      <c r="AJ35" s="269">
        <f t="shared" si="6"/>
        <v>400196.11</v>
      </c>
    </row>
    <row r="36" spans="1:36" x14ac:dyDescent="0.2">
      <c r="A36" s="265" t="s">
        <v>180</v>
      </c>
      <c r="B36" s="265" t="s">
        <v>223</v>
      </c>
      <c r="C36" s="265">
        <v>6255</v>
      </c>
      <c r="D36" s="265" t="s">
        <v>225</v>
      </c>
      <c r="E36" s="251" t="s">
        <v>225</v>
      </c>
      <c r="F36" s="244">
        <v>1351530.1</v>
      </c>
      <c r="G36" s="244">
        <v>3378</v>
      </c>
      <c r="H36" s="244">
        <v>44857.17</v>
      </c>
      <c r="I36" s="251">
        <v>800740.59</v>
      </c>
      <c r="J36" s="251">
        <v>86475.18</v>
      </c>
      <c r="M36" s="245">
        <v>27299</v>
      </c>
      <c r="N36" s="245">
        <v>342690</v>
      </c>
      <c r="S36" s="251">
        <v>3551030.77</v>
      </c>
      <c r="T36" s="40">
        <v>681359.53</v>
      </c>
      <c r="W36" s="40">
        <v>943035.78</v>
      </c>
      <c r="Y36" s="246">
        <v>1277045.78</v>
      </c>
      <c r="AB36" s="246">
        <v>273679.86</v>
      </c>
      <c r="AC36" s="246">
        <v>72567.66</v>
      </c>
      <c r="AE36" s="267">
        <f t="shared" ref="AE36:AE71" si="7">SUM(F36:H36)</f>
        <v>1399765.27</v>
      </c>
      <c r="AF36" s="274">
        <f t="shared" si="2"/>
        <v>369989</v>
      </c>
      <c r="AG36" s="269">
        <f t="shared" si="3"/>
        <v>1029776.27</v>
      </c>
      <c r="AH36" s="275">
        <f t="shared" si="4"/>
        <v>1624395.31</v>
      </c>
      <c r="AI36" s="276">
        <f t="shared" si="5"/>
        <v>1623293.3</v>
      </c>
      <c r="AJ36" s="269">
        <f t="shared" si="6"/>
        <v>1102.0100000000093</v>
      </c>
    </row>
    <row r="37" spans="1:36" x14ac:dyDescent="0.2">
      <c r="A37" s="265" t="s">
        <v>180</v>
      </c>
      <c r="B37" s="265" t="s">
        <v>223</v>
      </c>
      <c r="C37" s="265">
        <v>4295</v>
      </c>
      <c r="D37" s="265" t="s">
        <v>226</v>
      </c>
      <c r="E37" s="251" t="s">
        <v>226</v>
      </c>
      <c r="F37" s="244">
        <v>995329.11</v>
      </c>
      <c r="G37" s="244">
        <v>10484</v>
      </c>
      <c r="H37" s="244">
        <v>2714.21</v>
      </c>
      <c r="I37" s="251">
        <v>462763.89</v>
      </c>
      <c r="J37" s="251">
        <v>265172.68</v>
      </c>
      <c r="M37" s="245">
        <v>20615.5</v>
      </c>
      <c r="N37" s="245">
        <v>39798</v>
      </c>
      <c r="O37" s="245">
        <v>244</v>
      </c>
      <c r="R37" s="251">
        <v>81435.63</v>
      </c>
      <c r="S37" s="251">
        <v>1930924.79</v>
      </c>
      <c r="T37" s="40">
        <v>870774.85</v>
      </c>
      <c r="V37" s="40">
        <v>1023.96</v>
      </c>
      <c r="W37" s="40">
        <v>372960</v>
      </c>
      <c r="Y37" s="246">
        <v>549286</v>
      </c>
      <c r="AB37" s="246">
        <v>173803.13</v>
      </c>
      <c r="AC37" s="246">
        <v>156715.96</v>
      </c>
      <c r="AE37" s="267">
        <f t="shared" si="7"/>
        <v>1008527.32</v>
      </c>
      <c r="AF37" s="274">
        <f t="shared" si="2"/>
        <v>60657.5</v>
      </c>
      <c r="AG37" s="269">
        <f t="shared" si="3"/>
        <v>947869.82</v>
      </c>
      <c r="AH37" s="275">
        <f t="shared" si="4"/>
        <v>1244758.81</v>
      </c>
      <c r="AI37" s="276">
        <f t="shared" si="5"/>
        <v>879805.09</v>
      </c>
      <c r="AJ37" s="269">
        <f t="shared" si="6"/>
        <v>364953.72000000009</v>
      </c>
    </row>
    <row r="38" spans="1:36" x14ac:dyDescent="0.2">
      <c r="A38" s="265" t="s">
        <v>180</v>
      </c>
      <c r="B38" s="265" t="s">
        <v>223</v>
      </c>
      <c r="C38" s="265">
        <v>5791</v>
      </c>
      <c r="D38" s="265" t="s">
        <v>227</v>
      </c>
      <c r="E38" s="251" t="s">
        <v>227</v>
      </c>
      <c r="F38" s="244">
        <v>267079.56</v>
      </c>
      <c r="G38" s="244">
        <v>11738</v>
      </c>
      <c r="H38" s="244">
        <v>8522.35</v>
      </c>
      <c r="I38" s="251">
        <v>239473.11</v>
      </c>
      <c r="J38" s="251">
        <v>176516.51</v>
      </c>
      <c r="M38" s="245">
        <v>17020.96</v>
      </c>
      <c r="N38" s="245">
        <v>218954</v>
      </c>
      <c r="O38" s="245">
        <v>919.79</v>
      </c>
      <c r="R38" s="251">
        <v>133908.93</v>
      </c>
      <c r="S38" s="251">
        <v>2854572.07</v>
      </c>
      <c r="T38" s="40">
        <v>934248.2</v>
      </c>
      <c r="U38" s="40">
        <v>191030</v>
      </c>
      <c r="W38" s="40">
        <v>137592</v>
      </c>
      <c r="Y38" s="246">
        <v>534983</v>
      </c>
      <c r="AA38" s="246">
        <v>4630</v>
      </c>
      <c r="AB38" s="246">
        <v>675678.03</v>
      </c>
      <c r="AC38" s="246">
        <v>209227.96</v>
      </c>
      <c r="AD38" s="246">
        <v>58000</v>
      </c>
      <c r="AE38" s="267">
        <f t="shared" si="7"/>
        <v>287339.90999999997</v>
      </c>
      <c r="AF38" s="274">
        <f t="shared" si="2"/>
        <v>236894.75</v>
      </c>
      <c r="AG38" s="269">
        <f t="shared" si="3"/>
        <v>50445.159999999974</v>
      </c>
      <c r="AH38" s="275">
        <f t="shared" si="4"/>
        <v>1262870.2</v>
      </c>
      <c r="AI38" s="276">
        <f t="shared" si="5"/>
        <v>1482518.99</v>
      </c>
      <c r="AJ38" s="269">
        <f t="shared" si="6"/>
        <v>-219648.79000000004</v>
      </c>
    </row>
    <row r="39" spans="1:36" x14ac:dyDescent="0.2">
      <c r="A39" s="265" t="s">
        <v>180</v>
      </c>
      <c r="B39" s="265" t="s">
        <v>223</v>
      </c>
      <c r="C39" s="265">
        <v>2483</v>
      </c>
      <c r="D39" s="265" t="s">
        <v>228</v>
      </c>
      <c r="E39" s="251" t="s">
        <v>228</v>
      </c>
      <c r="F39" s="244">
        <v>551152.06999999995</v>
      </c>
      <c r="G39" s="244">
        <v>35764.800000000003</v>
      </c>
      <c r="H39" s="244">
        <v>23444.560000000001</v>
      </c>
      <c r="I39" s="251">
        <v>533953.65</v>
      </c>
      <c r="J39" s="251">
        <v>81342.06</v>
      </c>
      <c r="L39" s="245">
        <v>4800</v>
      </c>
      <c r="M39" s="245">
        <v>10794.55</v>
      </c>
      <c r="O39" s="245">
        <v>0</v>
      </c>
      <c r="P39" s="251">
        <v>20000</v>
      </c>
      <c r="Q39" s="251">
        <v>-261641.49</v>
      </c>
      <c r="R39" s="251">
        <v>-6060.6</v>
      </c>
      <c r="S39" s="251">
        <v>1440362.48</v>
      </c>
      <c r="T39" s="40">
        <v>484097.17</v>
      </c>
      <c r="U39" s="40">
        <v>23250</v>
      </c>
      <c r="V39" s="40">
        <v>1022.38</v>
      </c>
      <c r="W39" s="40">
        <v>381889.6</v>
      </c>
      <c r="Y39" s="246">
        <v>497149.6</v>
      </c>
      <c r="AB39" s="246">
        <v>283283.13</v>
      </c>
      <c r="AC39" s="246">
        <v>64856.22</v>
      </c>
      <c r="AE39" s="267">
        <f t="shared" si="7"/>
        <v>610361.43000000005</v>
      </c>
      <c r="AF39" s="274">
        <f t="shared" si="2"/>
        <v>15594.55</v>
      </c>
      <c r="AG39" s="269">
        <f t="shared" si="3"/>
        <v>594766.88</v>
      </c>
      <c r="AH39" s="275">
        <f t="shared" si="4"/>
        <v>890259.14999999991</v>
      </c>
      <c r="AI39" s="276">
        <f t="shared" si="5"/>
        <v>845288.95</v>
      </c>
      <c r="AJ39" s="269">
        <f t="shared" si="6"/>
        <v>44970.199999999953</v>
      </c>
    </row>
    <row r="40" spans="1:36" x14ac:dyDescent="0.2">
      <c r="A40" s="265" t="s">
        <v>180</v>
      </c>
      <c r="B40" s="265" t="s">
        <v>223</v>
      </c>
      <c r="C40" s="265">
        <v>2151</v>
      </c>
      <c r="D40" s="265" t="s">
        <v>229</v>
      </c>
      <c r="E40" s="251" t="s">
        <v>229</v>
      </c>
      <c r="F40" s="244">
        <v>521307.88</v>
      </c>
      <c r="G40" s="244">
        <v>16448.490000000002</v>
      </c>
      <c r="H40" s="244">
        <v>17532.349999999999</v>
      </c>
      <c r="I40" s="251">
        <v>2919530.14</v>
      </c>
      <c r="J40" s="251">
        <v>252994.59</v>
      </c>
      <c r="M40" s="245">
        <v>9425</v>
      </c>
      <c r="N40" s="245">
        <v>30000</v>
      </c>
      <c r="O40" s="245">
        <v>0</v>
      </c>
      <c r="R40" s="251">
        <v>3015999.33</v>
      </c>
      <c r="S40" s="251">
        <v>455164.99</v>
      </c>
      <c r="T40" s="40">
        <v>686745.81</v>
      </c>
      <c r="V40" s="40">
        <v>839.12</v>
      </c>
      <c r="W40" s="40">
        <v>511580.34</v>
      </c>
      <c r="X40" s="40">
        <v>527</v>
      </c>
      <c r="Y40" s="246">
        <v>830826.34</v>
      </c>
      <c r="Z40" s="246">
        <v>9520</v>
      </c>
      <c r="AB40" s="246">
        <v>249078.18</v>
      </c>
      <c r="AC40" s="246">
        <v>111495.11</v>
      </c>
      <c r="AE40" s="267">
        <f t="shared" si="7"/>
        <v>555288.72</v>
      </c>
      <c r="AF40" s="274">
        <f t="shared" si="2"/>
        <v>39425</v>
      </c>
      <c r="AG40" s="269">
        <f t="shared" si="3"/>
        <v>515863.72</v>
      </c>
      <c r="AH40" s="275">
        <f t="shared" si="4"/>
        <v>1199692.27</v>
      </c>
      <c r="AI40" s="276">
        <f t="shared" si="5"/>
        <v>1200919.6300000001</v>
      </c>
      <c r="AJ40" s="269">
        <f t="shared" si="6"/>
        <v>-1227.3600000001024</v>
      </c>
    </row>
    <row r="41" spans="1:36" x14ac:dyDescent="0.2">
      <c r="A41" s="265" t="s">
        <v>180</v>
      </c>
      <c r="B41" s="265" t="s">
        <v>223</v>
      </c>
      <c r="C41" s="265">
        <v>2636</v>
      </c>
      <c r="D41" s="265" t="s">
        <v>230</v>
      </c>
      <c r="E41" s="251" t="s">
        <v>230</v>
      </c>
      <c r="F41" s="244">
        <v>466283.09</v>
      </c>
      <c r="G41" s="244">
        <v>1091.55</v>
      </c>
      <c r="H41" s="244">
        <v>34245.730000000003</v>
      </c>
      <c r="I41" s="251">
        <v>248646.32</v>
      </c>
      <c r="J41" s="251">
        <v>165237.32</v>
      </c>
      <c r="M41" s="245">
        <v>9414</v>
      </c>
      <c r="N41" s="245">
        <v>320602.88</v>
      </c>
      <c r="O41" s="245">
        <v>340.05</v>
      </c>
      <c r="R41" s="251">
        <v>-78769.67</v>
      </c>
      <c r="S41" s="251">
        <v>1976836.89</v>
      </c>
      <c r="T41" s="40">
        <v>585625.78</v>
      </c>
      <c r="V41" s="40">
        <v>761.75</v>
      </c>
      <c r="W41" s="40">
        <v>445438.14</v>
      </c>
      <c r="Y41" s="246">
        <v>610398.14</v>
      </c>
      <c r="AA41" s="246">
        <v>37140</v>
      </c>
      <c r="AB41" s="246">
        <v>286065.03999999998</v>
      </c>
      <c r="AC41" s="246">
        <v>89778.16</v>
      </c>
      <c r="AE41" s="267">
        <f t="shared" si="7"/>
        <v>501620.37</v>
      </c>
      <c r="AF41" s="274">
        <f t="shared" si="2"/>
        <v>330356.93</v>
      </c>
      <c r="AG41" s="269">
        <f t="shared" si="3"/>
        <v>171263.44</v>
      </c>
      <c r="AH41" s="275">
        <f t="shared" si="4"/>
        <v>1031825.67</v>
      </c>
      <c r="AI41" s="276">
        <f t="shared" si="5"/>
        <v>1023381.34</v>
      </c>
      <c r="AJ41" s="269">
        <f t="shared" si="6"/>
        <v>8444.3300000000745</v>
      </c>
    </row>
    <row r="42" spans="1:36" x14ac:dyDescent="0.2">
      <c r="A42" s="265" t="s">
        <v>180</v>
      </c>
      <c r="B42" s="265" t="s">
        <v>223</v>
      </c>
      <c r="C42" s="265">
        <v>4545</v>
      </c>
      <c r="D42" s="265" t="s">
        <v>231</v>
      </c>
      <c r="E42" s="251" t="s">
        <v>231</v>
      </c>
      <c r="F42" s="244">
        <v>675236.07</v>
      </c>
      <c r="G42" s="244">
        <v>17547</v>
      </c>
      <c r="H42" s="244">
        <v>67282.94</v>
      </c>
      <c r="I42" s="251">
        <v>639593.6</v>
      </c>
      <c r="J42" s="251">
        <v>215153.26</v>
      </c>
      <c r="M42" s="245">
        <v>16408</v>
      </c>
      <c r="N42" s="245">
        <v>323225</v>
      </c>
      <c r="O42" s="245">
        <v>4634.68</v>
      </c>
      <c r="R42" s="251">
        <v>1444</v>
      </c>
      <c r="S42" s="251">
        <v>1732965.71</v>
      </c>
      <c r="T42" s="40">
        <v>811643.37</v>
      </c>
      <c r="U42" s="40">
        <v>7200</v>
      </c>
      <c r="V42" s="40">
        <v>822.85</v>
      </c>
      <c r="W42" s="40">
        <v>331457.33</v>
      </c>
      <c r="X42" s="40">
        <v>142000</v>
      </c>
      <c r="Y42" s="246">
        <v>687037.33</v>
      </c>
      <c r="AA42" s="246">
        <v>6260</v>
      </c>
      <c r="AB42" s="246">
        <v>649757.30000000005</v>
      </c>
      <c r="AC42" s="246">
        <v>100413.05</v>
      </c>
      <c r="AE42" s="267">
        <f t="shared" si="7"/>
        <v>760066.01</v>
      </c>
      <c r="AF42" s="274">
        <f t="shared" si="2"/>
        <v>344267.68</v>
      </c>
      <c r="AG42" s="269">
        <f t="shared" si="3"/>
        <v>415798.33</v>
      </c>
      <c r="AH42" s="275">
        <f t="shared" si="4"/>
        <v>1293123.55</v>
      </c>
      <c r="AI42" s="276">
        <f t="shared" si="5"/>
        <v>1443467.68</v>
      </c>
      <c r="AJ42" s="269">
        <f t="shared" si="6"/>
        <v>-150344.12999999989</v>
      </c>
    </row>
    <row r="43" spans="1:36" x14ac:dyDescent="0.2">
      <c r="A43" s="265" t="s">
        <v>180</v>
      </c>
      <c r="B43" s="265" t="s">
        <v>223</v>
      </c>
      <c r="C43" s="265">
        <v>2870</v>
      </c>
      <c r="D43" s="265" t="s">
        <v>232</v>
      </c>
      <c r="E43" s="251" t="s">
        <v>232</v>
      </c>
      <c r="F43" s="244">
        <v>604090.16</v>
      </c>
      <c r="G43" s="244">
        <v>44773.49</v>
      </c>
      <c r="H43" s="244">
        <v>111110.32</v>
      </c>
      <c r="I43" s="251">
        <v>502271.28</v>
      </c>
      <c r="J43" s="251">
        <v>118259.52</v>
      </c>
      <c r="M43" s="245">
        <v>12336.23</v>
      </c>
      <c r="N43" s="245">
        <v>83800</v>
      </c>
      <c r="O43" s="245">
        <v>0</v>
      </c>
      <c r="S43" s="251">
        <v>2083523.09</v>
      </c>
      <c r="T43" s="40">
        <v>592693.99</v>
      </c>
      <c r="V43" s="40">
        <v>1149.78</v>
      </c>
      <c r="W43" s="40">
        <v>355309.5</v>
      </c>
      <c r="Y43" s="246">
        <v>619429.5</v>
      </c>
      <c r="Z43" s="246">
        <v>9270</v>
      </c>
      <c r="AB43" s="246">
        <v>276138.09000000003</v>
      </c>
      <c r="AC43" s="246">
        <v>186940.3</v>
      </c>
      <c r="AD43" s="246">
        <v>5200</v>
      </c>
      <c r="AE43" s="267">
        <f t="shared" si="7"/>
        <v>759973.97</v>
      </c>
      <c r="AF43" s="274">
        <f t="shared" si="2"/>
        <v>96136.23</v>
      </c>
      <c r="AG43" s="269">
        <f t="shared" si="3"/>
        <v>663837.74</v>
      </c>
      <c r="AH43" s="275">
        <f t="shared" si="4"/>
        <v>949153.27</v>
      </c>
      <c r="AI43" s="276">
        <f t="shared" si="5"/>
        <v>1096977.8900000001</v>
      </c>
      <c r="AJ43" s="269">
        <f t="shared" si="6"/>
        <v>-147824.62000000011</v>
      </c>
    </row>
    <row r="44" spans="1:36" x14ac:dyDescent="0.2">
      <c r="A44" s="265" t="s">
        <v>180</v>
      </c>
      <c r="B44" s="265" t="s">
        <v>223</v>
      </c>
      <c r="C44" s="265">
        <v>3482</v>
      </c>
      <c r="D44" s="265" t="s">
        <v>233</v>
      </c>
      <c r="E44" s="251" t="s">
        <v>233</v>
      </c>
      <c r="F44" s="244">
        <v>218508.12</v>
      </c>
      <c r="G44" s="244">
        <v>10000</v>
      </c>
      <c r="H44" s="244">
        <v>17678.47</v>
      </c>
      <c r="I44" s="251">
        <v>1102461.82</v>
      </c>
      <c r="J44" s="251">
        <v>267410.27</v>
      </c>
      <c r="L44" s="245">
        <v>0</v>
      </c>
      <c r="M44" s="245">
        <v>14546.89</v>
      </c>
      <c r="N44" s="245">
        <v>41090</v>
      </c>
      <c r="T44" s="40">
        <v>401348.22</v>
      </c>
      <c r="V44" s="40">
        <v>660.37</v>
      </c>
      <c r="W44" s="40">
        <v>359415</v>
      </c>
      <c r="Y44" s="246">
        <v>624581</v>
      </c>
      <c r="AB44" s="246">
        <v>305728.74</v>
      </c>
      <c r="AC44" s="246">
        <v>111572.16</v>
      </c>
      <c r="AE44" s="267">
        <f t="shared" si="7"/>
        <v>246186.59</v>
      </c>
      <c r="AF44" s="274">
        <f t="shared" si="2"/>
        <v>55636.89</v>
      </c>
      <c r="AG44" s="269">
        <f t="shared" si="3"/>
        <v>190549.7</v>
      </c>
      <c r="AH44" s="275">
        <f t="shared" si="4"/>
        <v>761423.59</v>
      </c>
      <c r="AI44" s="276">
        <f t="shared" si="5"/>
        <v>1041881.9</v>
      </c>
      <c r="AJ44" s="269">
        <f t="shared" si="6"/>
        <v>-280458.31000000006</v>
      </c>
    </row>
    <row r="45" spans="1:36" x14ac:dyDescent="0.2">
      <c r="A45" s="265" t="s">
        <v>180</v>
      </c>
      <c r="B45" s="265" t="s">
        <v>223</v>
      </c>
      <c r="C45" s="265">
        <v>4225</v>
      </c>
      <c r="D45" s="265" t="s">
        <v>234</v>
      </c>
      <c r="E45" s="251" t="s">
        <v>234</v>
      </c>
      <c r="F45" s="244">
        <v>213847.4</v>
      </c>
      <c r="G45" s="244">
        <v>84991.84</v>
      </c>
      <c r="H45" s="244">
        <v>44294.01</v>
      </c>
      <c r="I45" s="251">
        <v>705477.81</v>
      </c>
      <c r="J45" s="251">
        <v>291777.23</v>
      </c>
      <c r="M45" s="245">
        <v>46022.79</v>
      </c>
      <c r="O45" s="245">
        <v>2770.73</v>
      </c>
      <c r="S45" s="251">
        <v>1500565.11</v>
      </c>
      <c r="T45" s="40">
        <v>895095</v>
      </c>
      <c r="U45" s="40">
        <v>20000</v>
      </c>
      <c r="V45" s="40">
        <v>152.27000000000001</v>
      </c>
      <c r="W45" s="40">
        <v>428898</v>
      </c>
      <c r="X45" s="40">
        <v>9200</v>
      </c>
      <c r="Y45" s="246">
        <v>824082</v>
      </c>
      <c r="AB45" s="246">
        <v>349143</v>
      </c>
      <c r="AC45" s="246">
        <v>117437.6</v>
      </c>
      <c r="AE45" s="267">
        <f t="shared" si="7"/>
        <v>343133.25</v>
      </c>
      <c r="AF45" s="274">
        <f t="shared" si="2"/>
        <v>48793.520000000004</v>
      </c>
      <c r="AG45" s="269">
        <f t="shared" si="3"/>
        <v>294339.73</v>
      </c>
      <c r="AH45" s="275">
        <f t="shared" si="4"/>
        <v>1353345.27</v>
      </c>
      <c r="AI45" s="276">
        <f t="shared" si="5"/>
        <v>1290662.6000000001</v>
      </c>
      <c r="AJ45" s="269">
        <f t="shared" si="6"/>
        <v>62682.669999999925</v>
      </c>
    </row>
    <row r="46" spans="1:36" x14ac:dyDescent="0.2">
      <c r="A46" s="265" t="s">
        <v>180</v>
      </c>
      <c r="B46" s="265" t="s">
        <v>223</v>
      </c>
      <c r="C46" s="265">
        <v>3058</v>
      </c>
      <c r="D46" s="265" t="s">
        <v>236</v>
      </c>
      <c r="E46" s="251" t="s">
        <v>236</v>
      </c>
      <c r="F46" s="244">
        <v>56986.57</v>
      </c>
      <c r="G46" s="244">
        <v>2219</v>
      </c>
      <c r="H46" s="244">
        <v>5838.04</v>
      </c>
      <c r="I46" s="251">
        <v>37740.559999999998</v>
      </c>
      <c r="J46" s="251">
        <v>210488.08</v>
      </c>
      <c r="K46" s="251">
        <v>1</v>
      </c>
      <c r="M46" s="245">
        <v>12920</v>
      </c>
      <c r="N46" s="245">
        <v>95350</v>
      </c>
      <c r="O46" s="245">
        <v>0</v>
      </c>
      <c r="S46" s="251">
        <v>2280594.58</v>
      </c>
      <c r="T46" s="40">
        <v>397890.51</v>
      </c>
      <c r="V46" s="40">
        <v>246.9</v>
      </c>
      <c r="W46" s="40">
        <v>796615</v>
      </c>
      <c r="Y46" s="246">
        <v>953635</v>
      </c>
      <c r="AB46" s="246">
        <v>315386.21000000002</v>
      </c>
      <c r="AC46" s="246">
        <v>86953.73</v>
      </c>
      <c r="AE46" s="267">
        <f t="shared" si="7"/>
        <v>65043.61</v>
      </c>
      <c r="AF46" s="274">
        <f t="shared" si="2"/>
        <v>108270</v>
      </c>
      <c r="AG46" s="269">
        <f t="shared" si="3"/>
        <v>-43226.39</v>
      </c>
      <c r="AH46" s="275">
        <f t="shared" si="4"/>
        <v>1194752.4100000001</v>
      </c>
      <c r="AI46" s="276">
        <f t="shared" si="5"/>
        <v>1355974.94</v>
      </c>
      <c r="AJ46" s="269">
        <f t="shared" si="6"/>
        <v>-161222.5299999998</v>
      </c>
    </row>
    <row r="47" spans="1:36" x14ac:dyDescent="0.2">
      <c r="A47" s="265" t="s">
        <v>182</v>
      </c>
      <c r="B47" s="265" t="s">
        <v>238</v>
      </c>
      <c r="C47" s="265">
        <v>2820</v>
      </c>
      <c r="D47" s="265" t="s">
        <v>240</v>
      </c>
      <c r="E47" s="251" t="s">
        <v>240</v>
      </c>
      <c r="F47" s="244">
        <v>421047.92</v>
      </c>
      <c r="G47" s="244">
        <v>85314.5</v>
      </c>
      <c r="H47" s="244">
        <v>12941.05</v>
      </c>
      <c r="I47" s="251">
        <v>5691177.6500000004</v>
      </c>
      <c r="J47" s="251">
        <v>1995627.17</v>
      </c>
      <c r="L47" s="245">
        <v>0</v>
      </c>
      <c r="M47" s="245">
        <v>10466</v>
      </c>
      <c r="Q47" s="251">
        <v>-1171647.55</v>
      </c>
      <c r="R47" s="251">
        <v>470418.15</v>
      </c>
      <c r="S47" s="251">
        <v>2114009</v>
      </c>
      <c r="T47" s="40">
        <v>446233.05</v>
      </c>
      <c r="V47" s="40">
        <v>98.67</v>
      </c>
      <c r="W47" s="40">
        <v>409814.2</v>
      </c>
      <c r="Y47" s="246">
        <v>534054.19999999995</v>
      </c>
      <c r="AA47" s="246">
        <v>3500</v>
      </c>
      <c r="AB47" s="246">
        <v>244194.62</v>
      </c>
      <c r="AC47" s="246">
        <v>271502.62</v>
      </c>
      <c r="AE47" s="267">
        <f t="shared" si="7"/>
        <v>519303.47</v>
      </c>
      <c r="AF47" s="274">
        <f t="shared" si="2"/>
        <v>10466</v>
      </c>
      <c r="AG47" s="269">
        <f t="shared" si="3"/>
        <v>508837.47</v>
      </c>
      <c r="AH47" s="275">
        <f t="shared" si="4"/>
        <v>856145.91999999993</v>
      </c>
      <c r="AI47" s="276">
        <f t="shared" si="5"/>
        <v>1053251.44</v>
      </c>
      <c r="AJ47" s="269">
        <f t="shared" si="6"/>
        <v>-197105.52000000002</v>
      </c>
    </row>
    <row r="48" spans="1:36" x14ac:dyDescent="0.2">
      <c r="A48" s="265" t="s">
        <v>182</v>
      </c>
      <c r="B48" s="265" t="s">
        <v>238</v>
      </c>
      <c r="C48" s="265">
        <v>3895</v>
      </c>
      <c r="D48" s="265" t="s">
        <v>241</v>
      </c>
      <c r="E48" s="251" t="s">
        <v>241</v>
      </c>
      <c r="F48" s="244">
        <v>249957</v>
      </c>
      <c r="G48" s="244">
        <v>54727.43</v>
      </c>
      <c r="H48" s="244">
        <v>33110.589999999997</v>
      </c>
      <c r="I48" s="251">
        <v>3421718.99</v>
      </c>
      <c r="J48" s="251">
        <v>139245.73000000001</v>
      </c>
      <c r="M48" s="245">
        <v>32414</v>
      </c>
      <c r="N48" s="245">
        <v>31440</v>
      </c>
      <c r="O48" s="245">
        <v>0</v>
      </c>
      <c r="Q48" s="251">
        <v>488987.81</v>
      </c>
      <c r="R48" s="251">
        <v>120343.14</v>
      </c>
      <c r="S48" s="251">
        <v>1646714.98</v>
      </c>
      <c r="T48" s="40">
        <v>588138.84</v>
      </c>
      <c r="V48" s="40">
        <v>288.82</v>
      </c>
      <c r="W48" s="40">
        <v>201663</v>
      </c>
      <c r="Y48" s="246">
        <v>451850</v>
      </c>
      <c r="AB48" s="246">
        <v>358371.95</v>
      </c>
      <c r="AC48" s="246">
        <v>132062.5</v>
      </c>
      <c r="AE48" s="267">
        <f t="shared" si="7"/>
        <v>337795.02</v>
      </c>
      <c r="AF48" s="274">
        <f t="shared" si="2"/>
        <v>63854</v>
      </c>
      <c r="AG48" s="269">
        <f t="shared" si="3"/>
        <v>273941.02</v>
      </c>
      <c r="AH48" s="275">
        <f t="shared" si="4"/>
        <v>790090.65999999992</v>
      </c>
      <c r="AI48" s="276">
        <f t="shared" si="5"/>
        <v>942284.45</v>
      </c>
      <c r="AJ48" s="269">
        <f t="shared" si="6"/>
        <v>-152193.79000000004</v>
      </c>
    </row>
    <row r="49" spans="1:36" x14ac:dyDescent="0.2">
      <c r="A49" s="265" t="s">
        <v>182</v>
      </c>
      <c r="B49" s="265" t="s">
        <v>238</v>
      </c>
      <c r="C49" s="265">
        <v>2041</v>
      </c>
      <c r="D49" s="265" t="s">
        <v>242</v>
      </c>
      <c r="E49" s="251" t="s">
        <v>242</v>
      </c>
      <c r="F49" s="244">
        <v>592963.73</v>
      </c>
      <c r="G49" s="244">
        <v>3713.5</v>
      </c>
      <c r="H49" s="244">
        <v>12970.67</v>
      </c>
      <c r="I49" s="251">
        <v>1664119.06</v>
      </c>
      <c r="J49" s="251">
        <v>2088619.1</v>
      </c>
      <c r="K49" s="251">
        <v>73999</v>
      </c>
      <c r="L49" s="245">
        <v>0</v>
      </c>
      <c r="M49" s="245">
        <v>11540</v>
      </c>
      <c r="O49" s="245">
        <v>0</v>
      </c>
      <c r="R49" s="251">
        <v>20829.18</v>
      </c>
      <c r="S49" s="251">
        <v>2273364.33</v>
      </c>
      <c r="T49" s="40">
        <v>139294.60999999999</v>
      </c>
      <c r="V49" s="40">
        <v>1671.62</v>
      </c>
      <c r="W49" s="40">
        <v>324540</v>
      </c>
      <c r="Y49" s="246">
        <v>542310</v>
      </c>
      <c r="AB49" s="246">
        <v>256260.83</v>
      </c>
      <c r="AC49" s="246">
        <v>135194.07999999999</v>
      </c>
      <c r="AE49" s="267">
        <f t="shared" si="7"/>
        <v>609647.9</v>
      </c>
      <c r="AF49" s="274">
        <f t="shared" si="2"/>
        <v>11540</v>
      </c>
      <c r="AG49" s="269">
        <f t="shared" si="3"/>
        <v>598107.9</v>
      </c>
      <c r="AH49" s="275">
        <f t="shared" si="4"/>
        <v>465506.23</v>
      </c>
      <c r="AI49" s="276">
        <f t="shared" si="5"/>
        <v>933764.90999999992</v>
      </c>
      <c r="AJ49" s="269">
        <f t="shared" si="6"/>
        <v>-468258.67999999993</v>
      </c>
    </row>
    <row r="50" spans="1:36" x14ac:dyDescent="0.2">
      <c r="A50" s="265" t="s">
        <v>184</v>
      </c>
      <c r="B50" s="265" t="s">
        <v>244</v>
      </c>
      <c r="C50" s="265">
        <v>2880</v>
      </c>
      <c r="D50" s="265" t="s">
        <v>246</v>
      </c>
      <c r="E50" s="251" t="s">
        <v>246</v>
      </c>
      <c r="F50" s="244">
        <v>786789.31</v>
      </c>
      <c r="G50" s="244">
        <v>1064</v>
      </c>
      <c r="H50" s="244">
        <v>12.46</v>
      </c>
      <c r="I50" s="251">
        <v>178350.57</v>
      </c>
      <c r="J50" s="251">
        <v>633600.99</v>
      </c>
      <c r="L50" s="245">
        <v>0</v>
      </c>
      <c r="M50" s="245">
        <v>0</v>
      </c>
      <c r="N50" s="245">
        <v>257770</v>
      </c>
      <c r="R50" s="251">
        <v>181461.1</v>
      </c>
      <c r="S50" s="251">
        <v>2191305.25</v>
      </c>
      <c r="T50" s="40">
        <v>881083.36</v>
      </c>
      <c r="V50" s="40">
        <v>782.16</v>
      </c>
      <c r="W50" s="40">
        <v>710404.4</v>
      </c>
      <c r="X50" s="40">
        <v>9700</v>
      </c>
      <c r="Y50" s="246">
        <v>930424.4</v>
      </c>
      <c r="AB50" s="246">
        <v>236888.06</v>
      </c>
      <c r="AC50" s="246">
        <v>122833.26</v>
      </c>
      <c r="AE50" s="267">
        <f t="shared" si="7"/>
        <v>787865.77</v>
      </c>
      <c r="AF50" s="274">
        <f t="shared" si="2"/>
        <v>257770</v>
      </c>
      <c r="AG50" s="269">
        <f t="shared" si="3"/>
        <v>530095.77</v>
      </c>
      <c r="AH50" s="275">
        <f t="shared" si="4"/>
        <v>1601969.92</v>
      </c>
      <c r="AI50" s="276">
        <f t="shared" si="5"/>
        <v>1290145.72</v>
      </c>
      <c r="AJ50" s="269">
        <f t="shared" si="6"/>
        <v>311824.19999999995</v>
      </c>
    </row>
    <row r="51" spans="1:36" x14ac:dyDescent="0.2">
      <c r="A51" s="265" t="s">
        <v>184</v>
      </c>
      <c r="B51" s="265" t="s">
        <v>244</v>
      </c>
      <c r="C51" s="265">
        <v>9821</v>
      </c>
      <c r="D51" s="265" t="s">
        <v>247</v>
      </c>
      <c r="E51" s="251" t="s">
        <v>247</v>
      </c>
      <c r="F51" s="244">
        <v>2488659.36</v>
      </c>
      <c r="G51" s="244">
        <v>0</v>
      </c>
      <c r="H51" s="244">
        <v>74546.83</v>
      </c>
      <c r="I51" s="251">
        <v>1008330.77</v>
      </c>
      <c r="J51" s="251">
        <v>346877.7</v>
      </c>
      <c r="L51" s="245">
        <v>0</v>
      </c>
      <c r="M51" s="245">
        <v>0</v>
      </c>
      <c r="N51" s="245">
        <v>168474.55</v>
      </c>
      <c r="O51" s="245">
        <v>0</v>
      </c>
      <c r="R51" s="251">
        <v>-84.89</v>
      </c>
      <c r="S51" s="251">
        <v>2281491.52</v>
      </c>
      <c r="T51" s="40">
        <v>2398869.9900000002</v>
      </c>
      <c r="U51" s="40">
        <v>132251</v>
      </c>
      <c r="V51" s="40">
        <v>3872.24</v>
      </c>
      <c r="W51" s="40">
        <v>986365.74</v>
      </c>
      <c r="Y51" s="246">
        <v>1454295.74</v>
      </c>
      <c r="Z51" s="246">
        <v>14668.8</v>
      </c>
      <c r="AB51" s="246">
        <v>893537.38</v>
      </c>
      <c r="AC51" s="246">
        <v>125882.78</v>
      </c>
      <c r="AE51" s="267">
        <f t="shared" si="7"/>
        <v>2563206.19</v>
      </c>
      <c r="AF51" s="274">
        <f t="shared" si="2"/>
        <v>168474.55</v>
      </c>
      <c r="AG51" s="269">
        <f t="shared" si="3"/>
        <v>2394731.64</v>
      </c>
      <c r="AH51" s="275">
        <f t="shared" si="4"/>
        <v>3521358.9700000007</v>
      </c>
      <c r="AI51" s="276">
        <f t="shared" si="5"/>
        <v>2488384.6999999997</v>
      </c>
      <c r="AJ51" s="269">
        <f t="shared" si="6"/>
        <v>1032974.2700000009</v>
      </c>
    </row>
    <row r="52" spans="1:36" x14ac:dyDescent="0.2">
      <c r="A52" s="265" t="s">
        <v>184</v>
      </c>
      <c r="B52" s="265" t="s">
        <v>244</v>
      </c>
      <c r="C52" s="265">
        <v>4858</v>
      </c>
      <c r="D52" s="265" t="s">
        <v>248</v>
      </c>
      <c r="E52" s="251" t="s">
        <v>248</v>
      </c>
      <c r="F52" s="244">
        <v>290859.90999999997</v>
      </c>
      <c r="G52" s="244">
        <v>0</v>
      </c>
      <c r="H52" s="244">
        <v>53489.62</v>
      </c>
      <c r="I52" s="251">
        <v>147201.47</v>
      </c>
      <c r="J52" s="251">
        <v>526835.06999999995</v>
      </c>
      <c r="L52" s="245">
        <v>0</v>
      </c>
      <c r="M52" s="245">
        <v>0</v>
      </c>
      <c r="N52" s="245">
        <v>83340</v>
      </c>
      <c r="O52" s="245">
        <v>2744</v>
      </c>
      <c r="S52" s="251">
        <v>2647377.69</v>
      </c>
      <c r="T52" s="40">
        <v>1709166.75</v>
      </c>
      <c r="U52" s="40">
        <v>500</v>
      </c>
      <c r="V52" s="40">
        <v>576.55999999999995</v>
      </c>
      <c r="W52" s="40">
        <v>666192</v>
      </c>
      <c r="X52" s="40">
        <v>20600</v>
      </c>
      <c r="Y52" s="246">
        <v>1143492</v>
      </c>
      <c r="AB52" s="246">
        <v>764683.63</v>
      </c>
      <c r="AC52" s="246">
        <v>91921.86</v>
      </c>
      <c r="AE52" s="267">
        <f t="shared" si="7"/>
        <v>344349.52999999997</v>
      </c>
      <c r="AF52" s="274">
        <f t="shared" si="2"/>
        <v>86084</v>
      </c>
      <c r="AG52" s="269">
        <f t="shared" si="3"/>
        <v>258265.52999999997</v>
      </c>
      <c r="AH52" s="275">
        <f t="shared" si="4"/>
        <v>2397035.31</v>
      </c>
      <c r="AI52" s="276">
        <f t="shared" si="5"/>
        <v>2000097.49</v>
      </c>
      <c r="AJ52" s="269">
        <f t="shared" si="6"/>
        <v>396937.82000000007</v>
      </c>
    </row>
    <row r="53" spans="1:36" x14ac:dyDescent="0.2">
      <c r="A53" s="265" t="s">
        <v>184</v>
      </c>
      <c r="B53" s="265" t="s">
        <v>244</v>
      </c>
      <c r="C53" s="265">
        <v>5652</v>
      </c>
      <c r="D53" s="265" t="s">
        <v>249</v>
      </c>
      <c r="E53" s="251" t="s">
        <v>249</v>
      </c>
      <c r="F53" s="244">
        <v>794582.71</v>
      </c>
      <c r="G53" s="244">
        <v>0</v>
      </c>
      <c r="H53" s="244">
        <v>8137.45</v>
      </c>
      <c r="I53" s="251">
        <v>309459.65999999997</v>
      </c>
      <c r="J53" s="251">
        <v>392449.77</v>
      </c>
      <c r="L53" s="245">
        <v>0</v>
      </c>
      <c r="M53" s="245">
        <v>0</v>
      </c>
      <c r="N53" s="245">
        <v>562484.64</v>
      </c>
      <c r="O53" s="245">
        <v>2831</v>
      </c>
      <c r="S53" s="251">
        <v>4706462.17</v>
      </c>
      <c r="T53" s="40">
        <v>1144775.6299999999</v>
      </c>
      <c r="V53" s="40">
        <v>2822.73</v>
      </c>
      <c r="W53" s="40">
        <v>1015275.64</v>
      </c>
      <c r="Y53" s="246">
        <v>1131930.6399999999</v>
      </c>
      <c r="AA53" s="246">
        <v>1000</v>
      </c>
      <c r="AB53" s="246">
        <v>771468.69</v>
      </c>
      <c r="AC53" s="246">
        <v>108978.54</v>
      </c>
      <c r="AE53" s="267">
        <f t="shared" si="7"/>
        <v>802720.15999999992</v>
      </c>
      <c r="AF53" s="274">
        <f t="shared" si="2"/>
        <v>565315.64</v>
      </c>
      <c r="AG53" s="269">
        <f t="shared" si="3"/>
        <v>237404.5199999999</v>
      </c>
      <c r="AH53" s="275">
        <f t="shared" si="4"/>
        <v>2162874</v>
      </c>
      <c r="AI53" s="276">
        <f t="shared" si="5"/>
        <v>2013377.8699999999</v>
      </c>
      <c r="AJ53" s="269">
        <f t="shared" si="6"/>
        <v>149496.13000000012</v>
      </c>
    </row>
    <row r="54" spans="1:36" x14ac:dyDescent="0.2">
      <c r="A54" s="265" t="s">
        <v>186</v>
      </c>
      <c r="B54" s="265" t="s">
        <v>251</v>
      </c>
      <c r="C54" s="265">
        <v>2823</v>
      </c>
      <c r="D54" s="265" t="s">
        <v>253</v>
      </c>
      <c r="E54" s="251" t="s">
        <v>253</v>
      </c>
      <c r="F54" s="244">
        <v>991880.78</v>
      </c>
      <c r="G54" s="244">
        <v>3448</v>
      </c>
      <c r="H54" s="244">
        <v>70390.62</v>
      </c>
      <c r="I54" s="251">
        <v>1569158.56</v>
      </c>
      <c r="J54" s="251">
        <v>401707.61</v>
      </c>
      <c r="K54" s="251">
        <v>0</v>
      </c>
      <c r="O54" s="245">
        <v>0</v>
      </c>
      <c r="R54" s="251">
        <v>1916233.64</v>
      </c>
      <c r="S54" s="251">
        <v>954921</v>
      </c>
      <c r="T54" s="40">
        <v>381285.37</v>
      </c>
      <c r="V54" s="40">
        <v>1057.49</v>
      </c>
      <c r="W54" s="40">
        <v>158980</v>
      </c>
      <c r="X54" s="40">
        <v>849041</v>
      </c>
      <c r="Y54" s="246">
        <v>422629</v>
      </c>
      <c r="AA54" s="246">
        <v>4236</v>
      </c>
      <c r="AB54" s="246">
        <v>485528.17</v>
      </c>
      <c r="AC54" s="246">
        <v>112539.76</v>
      </c>
      <c r="AD54" s="246">
        <v>200000</v>
      </c>
      <c r="AE54" s="267">
        <f t="shared" si="7"/>
        <v>1065719.3999999999</v>
      </c>
      <c r="AF54" s="274">
        <f t="shared" si="2"/>
        <v>0</v>
      </c>
      <c r="AG54" s="269">
        <f t="shared" si="3"/>
        <v>1065719.3999999999</v>
      </c>
      <c r="AH54" s="275">
        <f t="shared" si="4"/>
        <v>1390363.8599999999</v>
      </c>
      <c r="AI54" s="276">
        <f t="shared" si="5"/>
        <v>1224932.93</v>
      </c>
      <c r="AJ54" s="269">
        <f t="shared" si="6"/>
        <v>165430.92999999993</v>
      </c>
    </row>
    <row r="55" spans="1:36" x14ac:dyDescent="0.2">
      <c r="A55" s="265" t="s">
        <v>186</v>
      </c>
      <c r="B55" s="265" t="s">
        <v>251</v>
      </c>
      <c r="C55" s="265">
        <v>4818</v>
      </c>
      <c r="D55" s="265" t="s">
        <v>254</v>
      </c>
      <c r="E55" s="253" t="s">
        <v>254</v>
      </c>
      <c r="F55" s="244">
        <v>3752530.16</v>
      </c>
      <c r="G55" s="244">
        <v>35800</v>
      </c>
      <c r="H55" s="244">
        <v>23198.23</v>
      </c>
      <c r="I55" s="251">
        <v>700976.32</v>
      </c>
      <c r="J55" s="251">
        <v>400598.69</v>
      </c>
      <c r="N55" s="245">
        <v>3506902.62</v>
      </c>
      <c r="O55" s="245">
        <v>1835</v>
      </c>
      <c r="R55" s="251">
        <v>105652.68</v>
      </c>
      <c r="S55" s="251">
        <v>2528782.23</v>
      </c>
      <c r="T55" s="40">
        <v>506007.82</v>
      </c>
      <c r="V55" s="40">
        <v>2744.08</v>
      </c>
      <c r="W55" s="40">
        <v>238630</v>
      </c>
      <c r="X55" s="40">
        <v>54200</v>
      </c>
      <c r="Y55" s="246">
        <v>548914</v>
      </c>
      <c r="Z55" s="246">
        <v>36112</v>
      </c>
      <c r="AB55" s="246">
        <v>1311111.6100000001</v>
      </c>
      <c r="AC55" s="246">
        <v>135513.42000000001</v>
      </c>
      <c r="AE55" s="267">
        <f t="shared" si="7"/>
        <v>3811528.39</v>
      </c>
      <c r="AF55" s="274">
        <f t="shared" si="2"/>
        <v>3508737.62</v>
      </c>
      <c r="AG55" s="269">
        <f t="shared" si="3"/>
        <v>302790.77</v>
      </c>
      <c r="AH55" s="275">
        <f t="shared" si="4"/>
        <v>801581.9</v>
      </c>
      <c r="AI55" s="276">
        <f t="shared" si="5"/>
        <v>2031651.03</v>
      </c>
      <c r="AJ55" s="269">
        <f t="shared" si="6"/>
        <v>-1230069.1299999999</v>
      </c>
    </row>
    <row r="56" spans="1:36" x14ac:dyDescent="0.2">
      <c r="A56" s="265" t="s">
        <v>186</v>
      </c>
      <c r="B56" s="265" t="s">
        <v>251</v>
      </c>
      <c r="C56" s="265">
        <v>2500</v>
      </c>
      <c r="D56" s="265" t="s">
        <v>255</v>
      </c>
      <c r="E56" s="251" t="s">
        <v>255</v>
      </c>
      <c r="F56" s="244">
        <v>612205.23</v>
      </c>
      <c r="G56" s="244">
        <v>40300</v>
      </c>
      <c r="H56" s="244">
        <v>8933</v>
      </c>
      <c r="I56" s="251">
        <v>965689.46</v>
      </c>
      <c r="J56" s="251">
        <v>123423.55</v>
      </c>
      <c r="N56" s="245">
        <v>387273</v>
      </c>
      <c r="O56" s="245">
        <v>1395</v>
      </c>
      <c r="R56" s="251">
        <v>-1260569.22</v>
      </c>
      <c r="S56" s="251">
        <v>2500517.0699999998</v>
      </c>
      <c r="T56" s="40">
        <v>845318.01</v>
      </c>
      <c r="V56" s="40">
        <v>493.84</v>
      </c>
      <c r="W56" s="40">
        <v>234160</v>
      </c>
      <c r="X56" s="40">
        <v>28200</v>
      </c>
      <c r="Y56" s="246">
        <v>415410</v>
      </c>
      <c r="Z56" s="246">
        <v>22380</v>
      </c>
      <c r="AB56" s="246">
        <v>450321.91999999998</v>
      </c>
      <c r="AC56" s="246">
        <v>94124.54</v>
      </c>
      <c r="AD56" s="246">
        <v>4000</v>
      </c>
      <c r="AE56" s="267">
        <f t="shared" si="7"/>
        <v>661438.23</v>
      </c>
      <c r="AF56" s="274">
        <f t="shared" si="2"/>
        <v>388668</v>
      </c>
      <c r="AG56" s="269">
        <f t="shared" si="3"/>
        <v>272770.23</v>
      </c>
      <c r="AH56" s="275">
        <f t="shared" si="4"/>
        <v>1108171.8500000001</v>
      </c>
      <c r="AI56" s="276">
        <f t="shared" si="5"/>
        <v>986236.46</v>
      </c>
      <c r="AJ56" s="269">
        <f t="shared" si="6"/>
        <v>121935.39000000013</v>
      </c>
    </row>
    <row r="57" spans="1:36" x14ac:dyDescent="0.2">
      <c r="A57" s="265" t="s">
        <v>186</v>
      </c>
      <c r="B57" s="265" t="s">
        <v>251</v>
      </c>
      <c r="C57" s="265">
        <v>4429</v>
      </c>
      <c r="D57" s="265" t="s">
        <v>256</v>
      </c>
      <c r="E57" s="251" t="s">
        <v>256</v>
      </c>
      <c r="F57" s="244">
        <v>927283.74</v>
      </c>
      <c r="G57" s="244">
        <v>0</v>
      </c>
      <c r="H57" s="244">
        <v>72275.759999999995</v>
      </c>
      <c r="I57" s="251">
        <v>552565.54</v>
      </c>
      <c r="J57" s="251">
        <v>388212.14</v>
      </c>
      <c r="N57" s="245">
        <v>43763.49</v>
      </c>
      <c r="O57" s="245">
        <v>4414</v>
      </c>
      <c r="R57" s="251">
        <v>-122552.74</v>
      </c>
      <c r="S57" s="251">
        <v>1946573.94</v>
      </c>
      <c r="T57" s="40">
        <v>1301613.7</v>
      </c>
      <c r="V57" s="40">
        <v>1230.5999999999999</v>
      </c>
      <c r="W57" s="40">
        <v>214900</v>
      </c>
      <c r="X57" s="40">
        <v>84600</v>
      </c>
      <c r="Y57" s="246">
        <v>636162</v>
      </c>
      <c r="Z57" s="246">
        <v>17028</v>
      </c>
      <c r="AB57" s="246">
        <v>723314.15</v>
      </c>
      <c r="AC57" s="246">
        <v>157701.66</v>
      </c>
      <c r="AE57" s="267">
        <f t="shared" si="7"/>
        <v>999559.5</v>
      </c>
      <c r="AF57" s="274">
        <f t="shared" si="2"/>
        <v>48177.49</v>
      </c>
      <c r="AG57" s="269">
        <f t="shared" si="3"/>
        <v>951382.01</v>
      </c>
      <c r="AH57" s="275">
        <f t="shared" si="4"/>
        <v>1602344.3</v>
      </c>
      <c r="AI57" s="276">
        <f t="shared" si="5"/>
        <v>1534205.8099999998</v>
      </c>
      <c r="AJ57" s="269">
        <f t="shared" si="6"/>
        <v>68138.490000000224</v>
      </c>
    </row>
    <row r="58" spans="1:36" x14ac:dyDescent="0.2">
      <c r="A58" s="265" t="s">
        <v>186</v>
      </c>
      <c r="B58" s="265" t="s">
        <v>251</v>
      </c>
      <c r="C58" s="265">
        <v>3247</v>
      </c>
      <c r="D58" s="265" t="s">
        <v>257</v>
      </c>
      <c r="E58" s="251" t="s">
        <v>257</v>
      </c>
      <c r="F58" s="244">
        <v>367451.26</v>
      </c>
      <c r="G58" s="244">
        <v>0</v>
      </c>
      <c r="H58" s="244">
        <v>31786.68</v>
      </c>
      <c r="I58" s="251">
        <v>226993.53</v>
      </c>
      <c r="J58" s="251">
        <v>94972.44</v>
      </c>
      <c r="N58" s="245">
        <v>53535.519999999997</v>
      </c>
      <c r="O58" s="245">
        <v>443</v>
      </c>
      <c r="R58" s="251">
        <v>-329480.03999999998</v>
      </c>
      <c r="S58" s="251">
        <v>980950.37</v>
      </c>
      <c r="T58" s="40">
        <v>1252697.47</v>
      </c>
      <c r="V58" s="40">
        <v>633.99</v>
      </c>
      <c r="W58" s="40">
        <v>207570</v>
      </c>
      <c r="X58" s="40">
        <v>3000</v>
      </c>
      <c r="Y58" s="246">
        <v>277800</v>
      </c>
      <c r="Z58" s="246">
        <v>8633</v>
      </c>
      <c r="AB58" s="246">
        <v>1131008.82</v>
      </c>
      <c r="AC58" s="246">
        <v>30704.58</v>
      </c>
      <c r="AE58" s="267">
        <f t="shared" si="7"/>
        <v>399237.94</v>
      </c>
      <c r="AF58" s="274">
        <f t="shared" si="2"/>
        <v>53978.52</v>
      </c>
      <c r="AG58" s="269">
        <f t="shared" si="3"/>
        <v>345259.42</v>
      </c>
      <c r="AH58" s="275">
        <f t="shared" si="4"/>
        <v>1463901.46</v>
      </c>
      <c r="AI58" s="276">
        <f t="shared" si="5"/>
        <v>1448146.4000000001</v>
      </c>
      <c r="AJ58" s="269">
        <f t="shared" si="6"/>
        <v>15755.059999999823</v>
      </c>
    </row>
    <row r="59" spans="1:36" x14ac:dyDescent="0.2">
      <c r="A59" s="278" t="s">
        <v>186</v>
      </c>
      <c r="B59" s="278" t="s">
        <v>251</v>
      </c>
      <c r="C59" s="278">
        <v>1126</v>
      </c>
      <c r="D59" s="278" t="s">
        <v>258</v>
      </c>
      <c r="E59" s="251" t="s">
        <v>258</v>
      </c>
      <c r="F59" s="244">
        <v>446438.42</v>
      </c>
      <c r="G59" s="244">
        <v>0</v>
      </c>
      <c r="H59" s="244">
        <v>5858.89</v>
      </c>
      <c r="I59" s="251">
        <v>1040247.75</v>
      </c>
      <c r="J59" s="251">
        <v>43440.57</v>
      </c>
      <c r="N59" s="245">
        <v>123445</v>
      </c>
      <c r="O59" s="245">
        <v>528</v>
      </c>
      <c r="R59" s="251">
        <v>-349889.96</v>
      </c>
      <c r="S59" s="251">
        <v>1692734.22</v>
      </c>
      <c r="T59" s="40">
        <v>410538.77</v>
      </c>
      <c r="V59" s="40">
        <v>543.36</v>
      </c>
      <c r="W59" s="40">
        <v>146090</v>
      </c>
      <c r="X59" s="40">
        <v>12200</v>
      </c>
      <c r="Y59" s="246">
        <v>226919</v>
      </c>
      <c r="Z59" s="246">
        <v>1756</v>
      </c>
      <c r="AB59" s="246">
        <v>196467.22</v>
      </c>
      <c r="AC59" s="246">
        <v>75061.539999999994</v>
      </c>
      <c r="AE59" s="267">
        <f t="shared" si="7"/>
        <v>452297.31</v>
      </c>
      <c r="AF59" s="274">
        <f t="shared" si="2"/>
        <v>123973</v>
      </c>
      <c r="AG59" s="269">
        <f t="shared" si="3"/>
        <v>328324.31</v>
      </c>
      <c r="AH59" s="275">
        <f t="shared" si="4"/>
        <v>569372.13</v>
      </c>
      <c r="AI59" s="276">
        <f t="shared" si="5"/>
        <v>500203.75999999995</v>
      </c>
      <c r="AJ59" s="269">
        <f t="shared" si="6"/>
        <v>69168.370000000054</v>
      </c>
    </row>
    <row r="60" spans="1:36" s="279" customFormat="1" x14ac:dyDescent="0.2">
      <c r="A60" s="265" t="s">
        <v>188</v>
      </c>
      <c r="B60" s="265" t="s">
        <v>260</v>
      </c>
      <c r="C60" s="265">
        <v>3728</v>
      </c>
      <c r="D60" s="265" t="s">
        <v>262</v>
      </c>
      <c r="E60" s="251" t="s">
        <v>262</v>
      </c>
      <c r="F60" s="244">
        <v>491323.34</v>
      </c>
      <c r="G60" s="244">
        <v>550</v>
      </c>
      <c r="H60" s="244">
        <v>13787.63</v>
      </c>
      <c r="I60" s="251">
        <v>782213.82</v>
      </c>
      <c r="J60" s="251">
        <v>-482436.77</v>
      </c>
      <c r="K60" s="251"/>
      <c r="L60" s="245">
        <v>48374</v>
      </c>
      <c r="M60" s="245">
        <v>0</v>
      </c>
      <c r="N60" s="245">
        <v>550319</v>
      </c>
      <c r="O60" s="245"/>
      <c r="P60" s="251"/>
      <c r="Q60" s="251"/>
      <c r="R60" s="251">
        <v>-2127372.7599999998</v>
      </c>
      <c r="S60" s="251">
        <v>2210713.7999999998</v>
      </c>
      <c r="T60" s="40">
        <v>904863.53</v>
      </c>
      <c r="U60" s="40"/>
      <c r="V60" s="40">
        <v>978.16</v>
      </c>
      <c r="W60" s="40">
        <v>457225.2</v>
      </c>
      <c r="X60" s="40"/>
      <c r="Y60" s="246">
        <v>649905.19999999995</v>
      </c>
      <c r="Z60" s="246"/>
      <c r="AA60" s="246">
        <v>5340</v>
      </c>
      <c r="AB60" s="246">
        <v>419991.98</v>
      </c>
      <c r="AC60" s="246">
        <v>79415.3</v>
      </c>
      <c r="AD60" s="246"/>
      <c r="AE60" s="267">
        <f t="shared" si="7"/>
        <v>505660.97000000003</v>
      </c>
      <c r="AF60" s="274">
        <f t="shared" si="2"/>
        <v>598693</v>
      </c>
      <c r="AG60" s="269">
        <f t="shared" si="3"/>
        <v>-93032.02999999997</v>
      </c>
      <c r="AH60" s="275">
        <f t="shared" si="4"/>
        <v>1363066.8900000001</v>
      </c>
      <c r="AI60" s="276">
        <f t="shared" si="5"/>
        <v>1154652.48</v>
      </c>
      <c r="AJ60" s="269">
        <f t="shared" si="6"/>
        <v>208414.41000000015</v>
      </c>
    </row>
    <row r="61" spans="1:36" x14ac:dyDescent="0.2">
      <c r="A61" s="265" t="s">
        <v>188</v>
      </c>
      <c r="B61" s="265" t="s">
        <v>260</v>
      </c>
      <c r="C61" s="265">
        <v>3543</v>
      </c>
      <c r="D61" s="265" t="s">
        <v>263</v>
      </c>
      <c r="E61" s="251" t="s">
        <v>263</v>
      </c>
      <c r="F61" s="244">
        <v>804295.07</v>
      </c>
      <c r="G61" s="244">
        <v>26701</v>
      </c>
      <c r="H61" s="244">
        <v>269315.74</v>
      </c>
      <c r="I61" s="251">
        <v>834837.37</v>
      </c>
      <c r="J61" s="251">
        <v>-102000.61</v>
      </c>
      <c r="L61" s="245">
        <v>0</v>
      </c>
      <c r="M61" s="245">
        <v>13000</v>
      </c>
      <c r="N61" s="245">
        <v>79063</v>
      </c>
      <c r="R61" s="251">
        <v>220188.62</v>
      </c>
      <c r="S61" s="251">
        <v>1549075.07</v>
      </c>
      <c r="T61" s="40">
        <v>1173367.56</v>
      </c>
      <c r="V61" s="40">
        <v>1377.34</v>
      </c>
      <c r="W61" s="40">
        <v>678431</v>
      </c>
      <c r="X61" s="40">
        <v>37200</v>
      </c>
      <c r="Y61" s="246">
        <v>844511</v>
      </c>
      <c r="AB61" s="246">
        <v>495896.61</v>
      </c>
      <c r="AC61" s="246">
        <v>82179.64</v>
      </c>
      <c r="AE61" s="267">
        <f t="shared" si="7"/>
        <v>1100311.81</v>
      </c>
      <c r="AF61" s="274">
        <f t="shared" si="2"/>
        <v>92063</v>
      </c>
      <c r="AG61" s="269">
        <f t="shared" si="3"/>
        <v>1008248.81</v>
      </c>
      <c r="AH61" s="275">
        <f t="shared" si="4"/>
        <v>1890375.9000000001</v>
      </c>
      <c r="AI61" s="276">
        <f t="shared" si="5"/>
        <v>1422587.2499999998</v>
      </c>
      <c r="AJ61" s="269">
        <f t="shared" si="6"/>
        <v>467788.65000000037</v>
      </c>
    </row>
    <row r="62" spans="1:36" x14ac:dyDescent="0.2">
      <c r="A62" s="265" t="s">
        <v>188</v>
      </c>
      <c r="B62" s="265" t="s">
        <v>260</v>
      </c>
      <c r="C62" s="265">
        <v>6330</v>
      </c>
      <c r="D62" s="265" t="s">
        <v>264</v>
      </c>
      <c r="E62" s="251" t="s">
        <v>264</v>
      </c>
      <c r="F62" s="244">
        <v>333356.76</v>
      </c>
      <c r="G62" s="244">
        <v>127878</v>
      </c>
      <c r="H62" s="244">
        <v>119731.46</v>
      </c>
      <c r="I62" s="251">
        <v>49254.28</v>
      </c>
      <c r="J62" s="251">
        <v>146921.64000000001</v>
      </c>
      <c r="M62" s="245">
        <v>91360</v>
      </c>
      <c r="N62" s="245">
        <v>382664</v>
      </c>
      <c r="O62" s="245">
        <v>895001.68</v>
      </c>
      <c r="R62" s="251">
        <v>-732513.36</v>
      </c>
      <c r="S62" s="251">
        <v>3406179.86</v>
      </c>
      <c r="T62" s="40">
        <v>1138586.5900000001</v>
      </c>
      <c r="V62" s="40">
        <v>862.48</v>
      </c>
      <c r="W62" s="40">
        <v>674571.2</v>
      </c>
      <c r="Y62" s="246">
        <v>1017759.2</v>
      </c>
      <c r="AB62" s="246">
        <v>590038.03</v>
      </c>
      <c r="AC62" s="246">
        <v>36811.26</v>
      </c>
      <c r="AE62" s="267">
        <f t="shared" si="7"/>
        <v>580966.22</v>
      </c>
      <c r="AF62" s="274">
        <f t="shared" si="2"/>
        <v>1369025.6800000002</v>
      </c>
      <c r="AG62" s="269">
        <f t="shared" si="3"/>
        <v>-788059.4600000002</v>
      </c>
      <c r="AH62" s="275">
        <f t="shared" si="4"/>
        <v>1814020.27</v>
      </c>
      <c r="AI62" s="276">
        <f t="shared" si="5"/>
        <v>1644608.49</v>
      </c>
      <c r="AJ62" s="269">
        <f t="shared" si="6"/>
        <v>169411.78000000003</v>
      </c>
    </row>
    <row r="63" spans="1:36" x14ac:dyDescent="0.2">
      <c r="A63" s="265" t="s">
        <v>188</v>
      </c>
      <c r="B63" s="265" t="s">
        <v>260</v>
      </c>
      <c r="C63" s="265">
        <v>3421</v>
      </c>
      <c r="D63" s="265" t="s">
        <v>265</v>
      </c>
      <c r="E63" s="251" t="s">
        <v>265</v>
      </c>
      <c r="F63" s="244">
        <v>504271.71</v>
      </c>
      <c r="G63" s="244">
        <v>181531</v>
      </c>
      <c r="H63" s="244">
        <v>7698.11</v>
      </c>
      <c r="I63" s="251">
        <v>192403.28</v>
      </c>
      <c r="J63" s="251">
        <v>115000.81</v>
      </c>
      <c r="L63" s="245">
        <v>0</v>
      </c>
      <c r="M63" s="245">
        <v>13000</v>
      </c>
      <c r="N63" s="245">
        <v>454638</v>
      </c>
      <c r="R63" s="251">
        <v>-3234.99</v>
      </c>
      <c r="S63" s="251">
        <v>1679166.57</v>
      </c>
      <c r="T63" s="40">
        <v>976291.89</v>
      </c>
      <c r="U63" s="40">
        <v>15000</v>
      </c>
      <c r="V63" s="40">
        <v>886.73</v>
      </c>
      <c r="W63" s="40">
        <v>30198</v>
      </c>
      <c r="X63" s="40">
        <v>40400</v>
      </c>
      <c r="Y63" s="246">
        <v>200610</v>
      </c>
      <c r="AA63" s="246">
        <v>440</v>
      </c>
      <c r="AB63" s="246">
        <v>466762.86</v>
      </c>
      <c r="AC63" s="246">
        <v>34220.75</v>
      </c>
      <c r="AE63" s="267">
        <f t="shared" si="7"/>
        <v>693500.82</v>
      </c>
      <c r="AF63" s="274">
        <f t="shared" si="2"/>
        <v>467638</v>
      </c>
      <c r="AG63" s="269">
        <f t="shared" si="3"/>
        <v>225862.81999999995</v>
      </c>
      <c r="AH63" s="275">
        <f t="shared" si="4"/>
        <v>1062776.6200000001</v>
      </c>
      <c r="AI63" s="276">
        <f t="shared" si="5"/>
        <v>702033.61</v>
      </c>
      <c r="AJ63" s="269">
        <f t="shared" si="6"/>
        <v>360743.01000000013</v>
      </c>
    </row>
    <row r="64" spans="1:36" x14ac:dyDescent="0.2">
      <c r="A64" s="265" t="s">
        <v>188</v>
      </c>
      <c r="B64" s="265" t="s">
        <v>260</v>
      </c>
      <c r="C64" s="265">
        <v>3591</v>
      </c>
      <c r="D64" s="265" t="s">
        <v>266</v>
      </c>
      <c r="E64" s="251" t="s">
        <v>266</v>
      </c>
      <c r="F64" s="244">
        <v>319750.94</v>
      </c>
      <c r="G64" s="244">
        <v>0</v>
      </c>
      <c r="H64" s="244">
        <v>40210.660000000003</v>
      </c>
      <c r="I64" s="251">
        <v>532607.76</v>
      </c>
      <c r="J64" s="251">
        <v>203611.5</v>
      </c>
      <c r="L64" s="245">
        <v>0</v>
      </c>
      <c r="M64" s="245">
        <v>51800</v>
      </c>
      <c r="N64" s="245">
        <v>17700</v>
      </c>
      <c r="O64" s="245">
        <v>43400</v>
      </c>
      <c r="S64" s="251">
        <v>1290095.46</v>
      </c>
      <c r="T64" s="40">
        <v>893105.79</v>
      </c>
      <c r="V64" s="40">
        <v>572.5</v>
      </c>
      <c r="W64" s="40">
        <v>498160.25</v>
      </c>
      <c r="X64" s="40">
        <v>18600</v>
      </c>
      <c r="Y64" s="246">
        <v>807160.25</v>
      </c>
      <c r="AB64" s="246">
        <v>332453.96999999997</v>
      </c>
      <c r="AC64" s="246">
        <v>70200.55</v>
      </c>
      <c r="AE64" s="267">
        <f t="shared" si="7"/>
        <v>359961.59999999998</v>
      </c>
      <c r="AF64" s="274">
        <f t="shared" si="2"/>
        <v>112900</v>
      </c>
      <c r="AG64" s="269">
        <f t="shared" si="3"/>
        <v>247061.59999999998</v>
      </c>
      <c r="AH64" s="275">
        <f t="shared" si="4"/>
        <v>1410438.54</v>
      </c>
      <c r="AI64" s="276">
        <f t="shared" si="5"/>
        <v>1209814.77</v>
      </c>
      <c r="AJ64" s="269">
        <f t="shared" si="6"/>
        <v>200623.77000000002</v>
      </c>
    </row>
    <row r="65" spans="1:36" x14ac:dyDescent="0.2">
      <c r="A65" s="265" t="s">
        <v>188</v>
      </c>
      <c r="B65" s="265" t="s">
        <v>260</v>
      </c>
      <c r="C65" s="265">
        <v>4772</v>
      </c>
      <c r="D65" s="265" t="s">
        <v>267</v>
      </c>
      <c r="E65" s="251" t="s">
        <v>267</v>
      </c>
      <c r="F65" s="244">
        <v>710629.1</v>
      </c>
      <c r="G65" s="244">
        <v>19692</v>
      </c>
      <c r="H65" s="244">
        <v>12300.91</v>
      </c>
      <c r="I65" s="251">
        <v>27883.63</v>
      </c>
      <c r="J65" s="251">
        <v>53947.5</v>
      </c>
      <c r="L65" s="245">
        <v>7473</v>
      </c>
      <c r="M65" s="245">
        <v>136620</v>
      </c>
      <c r="N65" s="245">
        <v>132424</v>
      </c>
      <c r="O65" s="245">
        <v>4975</v>
      </c>
      <c r="R65" s="251">
        <v>70823.600000000006</v>
      </c>
      <c r="S65" s="251">
        <v>2056145.55</v>
      </c>
      <c r="T65" s="40">
        <v>1009246.28</v>
      </c>
      <c r="V65" s="40">
        <v>1349.25</v>
      </c>
      <c r="W65" s="40">
        <v>574269.6</v>
      </c>
      <c r="Y65" s="246">
        <v>929549.6</v>
      </c>
      <c r="AA65" s="246">
        <v>15632</v>
      </c>
      <c r="AB65" s="246">
        <v>370257.86</v>
      </c>
      <c r="AC65" s="246">
        <v>118418.23</v>
      </c>
      <c r="AE65" s="267">
        <f t="shared" si="7"/>
        <v>742622.01</v>
      </c>
      <c r="AF65" s="274">
        <f t="shared" si="2"/>
        <v>281492</v>
      </c>
      <c r="AG65" s="269">
        <f t="shared" si="3"/>
        <v>461130.01</v>
      </c>
      <c r="AH65" s="275">
        <f t="shared" si="4"/>
        <v>1584865.13</v>
      </c>
      <c r="AI65" s="276">
        <f t="shared" si="5"/>
        <v>1433857.69</v>
      </c>
      <c r="AJ65" s="269">
        <f t="shared" si="6"/>
        <v>151007.43999999994</v>
      </c>
    </row>
    <row r="66" spans="1:36" x14ac:dyDescent="0.2">
      <c r="A66" s="265" t="s">
        <v>190</v>
      </c>
      <c r="B66" s="265" t="s">
        <v>269</v>
      </c>
      <c r="C66" s="265">
        <v>5834</v>
      </c>
      <c r="D66" s="265" t="s">
        <v>271</v>
      </c>
      <c r="E66" s="251" t="s">
        <v>271</v>
      </c>
      <c r="F66" s="244">
        <v>584600.64</v>
      </c>
      <c r="G66" s="244">
        <v>0</v>
      </c>
      <c r="H66" s="244">
        <v>95411.57</v>
      </c>
      <c r="I66" s="251">
        <v>720091.01</v>
      </c>
      <c r="J66" s="251">
        <v>406573.44</v>
      </c>
      <c r="L66" s="245">
        <v>10750</v>
      </c>
      <c r="M66" s="245">
        <v>14808.76</v>
      </c>
      <c r="N66" s="245">
        <v>258305</v>
      </c>
      <c r="O66" s="245">
        <v>11675</v>
      </c>
      <c r="R66" s="251">
        <v>-1350652.02</v>
      </c>
      <c r="S66" s="251">
        <v>2912713.08</v>
      </c>
      <c r="T66" s="40">
        <v>1054956.8500000001</v>
      </c>
      <c r="U66" s="40">
        <v>95996</v>
      </c>
      <c r="V66" s="40">
        <v>680.4</v>
      </c>
      <c r="Y66" s="246">
        <v>413030</v>
      </c>
      <c r="AB66" s="246">
        <v>584034.87</v>
      </c>
      <c r="AC66" s="246">
        <v>177436.54</v>
      </c>
      <c r="AE66" s="267">
        <f t="shared" si="7"/>
        <v>680012.21</v>
      </c>
      <c r="AF66" s="274">
        <f t="shared" si="2"/>
        <v>295538.76</v>
      </c>
      <c r="AG66" s="269">
        <f t="shared" si="3"/>
        <v>384473.44999999995</v>
      </c>
      <c r="AH66" s="275">
        <f t="shared" si="4"/>
        <v>1151633.25</v>
      </c>
      <c r="AI66" s="276">
        <f t="shared" si="5"/>
        <v>1174501.4099999999</v>
      </c>
      <c r="AJ66" s="269">
        <f t="shared" si="6"/>
        <v>-22868.159999999916</v>
      </c>
    </row>
    <row r="67" spans="1:36" x14ac:dyDescent="0.2">
      <c r="A67" s="265" t="s">
        <v>190</v>
      </c>
      <c r="B67" s="265" t="s">
        <v>269</v>
      </c>
      <c r="C67" s="265">
        <v>4475</v>
      </c>
      <c r="D67" s="265" t="s">
        <v>272</v>
      </c>
      <c r="E67" s="251" t="s">
        <v>272</v>
      </c>
      <c r="F67" s="244">
        <v>541604.79</v>
      </c>
      <c r="G67" s="244">
        <v>0</v>
      </c>
      <c r="H67" s="244">
        <v>55395.35</v>
      </c>
      <c r="I67" s="251">
        <v>884510</v>
      </c>
      <c r="J67" s="251">
        <v>472441.03</v>
      </c>
      <c r="L67" s="245">
        <v>48650</v>
      </c>
      <c r="M67" s="245">
        <v>12891.37</v>
      </c>
      <c r="O67" s="245">
        <v>2150</v>
      </c>
      <c r="S67" s="251">
        <v>1364480.05</v>
      </c>
      <c r="T67" s="40">
        <v>949231.3</v>
      </c>
      <c r="V67" s="40">
        <v>770</v>
      </c>
      <c r="Y67" s="246">
        <v>190440</v>
      </c>
      <c r="AB67" s="246">
        <v>408684.23</v>
      </c>
      <c r="AC67" s="246">
        <v>121266.08</v>
      </c>
      <c r="AE67" s="267">
        <f t="shared" si="7"/>
        <v>597000.14</v>
      </c>
      <c r="AF67" s="274">
        <f t="shared" si="2"/>
        <v>63691.37</v>
      </c>
      <c r="AG67" s="269">
        <f t="shared" si="3"/>
        <v>533308.77</v>
      </c>
      <c r="AH67" s="275">
        <f t="shared" si="4"/>
        <v>950001.3</v>
      </c>
      <c r="AI67" s="276">
        <f t="shared" si="5"/>
        <v>720390.30999999994</v>
      </c>
      <c r="AJ67" s="269">
        <f t="shared" si="6"/>
        <v>229610.99000000011</v>
      </c>
    </row>
    <row r="68" spans="1:36" x14ac:dyDescent="0.2">
      <c r="A68" s="265" t="s">
        <v>190</v>
      </c>
      <c r="B68" s="265" t="s">
        <v>269</v>
      </c>
      <c r="C68" s="265">
        <v>1990</v>
      </c>
      <c r="D68" s="265" t="s">
        <v>273</v>
      </c>
      <c r="E68" s="251" t="s">
        <v>273</v>
      </c>
      <c r="F68" s="244">
        <v>212426.09</v>
      </c>
      <c r="G68" s="244">
        <v>0</v>
      </c>
      <c r="H68" s="244">
        <v>21839.200000000001</v>
      </c>
      <c r="I68" s="251">
        <v>810897.09</v>
      </c>
      <c r="J68" s="251">
        <v>232229.04</v>
      </c>
      <c r="L68" s="245">
        <v>14500</v>
      </c>
      <c r="M68" s="245">
        <v>13319.91</v>
      </c>
      <c r="O68" s="245">
        <v>1817.1</v>
      </c>
      <c r="Q68" s="251">
        <v>-901183.61</v>
      </c>
      <c r="S68" s="251">
        <v>2067672.51</v>
      </c>
      <c r="T68" s="40">
        <v>731348.23</v>
      </c>
      <c r="U68" s="40">
        <v>69000</v>
      </c>
      <c r="V68" s="40">
        <v>144.22999999999999</v>
      </c>
      <c r="Y68" s="246">
        <v>136820</v>
      </c>
      <c r="AB68" s="246">
        <v>398716.33</v>
      </c>
      <c r="AC68" s="246">
        <v>136343.62</v>
      </c>
      <c r="AE68" s="267">
        <f t="shared" si="7"/>
        <v>234265.29</v>
      </c>
      <c r="AF68" s="274">
        <f t="shared" si="2"/>
        <v>29637.01</v>
      </c>
      <c r="AG68" s="269">
        <f t="shared" si="3"/>
        <v>204628.28</v>
      </c>
      <c r="AH68" s="275">
        <f t="shared" si="4"/>
        <v>800492.46</v>
      </c>
      <c r="AI68" s="276">
        <f t="shared" si="5"/>
        <v>671879.95000000007</v>
      </c>
      <c r="AJ68" s="269">
        <f t="shared" si="6"/>
        <v>128612.50999999989</v>
      </c>
    </row>
    <row r="69" spans="1:36" x14ac:dyDescent="0.2">
      <c r="A69" s="265" t="s">
        <v>190</v>
      </c>
      <c r="B69" s="265" t="s">
        <v>269</v>
      </c>
      <c r="C69" s="265">
        <v>5043</v>
      </c>
      <c r="D69" s="265" t="s">
        <v>274</v>
      </c>
      <c r="E69" s="251" t="s">
        <v>274</v>
      </c>
      <c r="F69" s="244">
        <v>364428.94</v>
      </c>
      <c r="G69" s="244">
        <v>0</v>
      </c>
      <c r="H69" s="244">
        <v>13031.16</v>
      </c>
      <c r="I69" s="251">
        <v>739241.34</v>
      </c>
      <c r="J69" s="251">
        <v>514776.22</v>
      </c>
      <c r="L69" s="245">
        <v>0</v>
      </c>
      <c r="M69" s="245">
        <v>57032.25</v>
      </c>
      <c r="S69" s="251">
        <v>2226508.67</v>
      </c>
      <c r="T69" s="40">
        <v>1072645.1499999999</v>
      </c>
      <c r="V69" s="40">
        <v>368.15</v>
      </c>
      <c r="Y69" s="246">
        <v>270254</v>
      </c>
      <c r="Z69" s="246">
        <v>30000</v>
      </c>
      <c r="AA69" s="246">
        <v>3800</v>
      </c>
      <c r="AB69" s="246">
        <v>562514.94999999995</v>
      </c>
      <c r="AC69" s="246">
        <v>154578.37</v>
      </c>
      <c r="AE69" s="267">
        <f t="shared" si="7"/>
        <v>377460.1</v>
      </c>
      <c r="AF69" s="274">
        <f t="shared" ref="AF69:AF71" si="8">SUM(L69:O69)</f>
        <v>57032.25</v>
      </c>
      <c r="AG69" s="269">
        <f t="shared" ref="AG69:AG71" si="9">AE69-AF69</f>
        <v>320427.84999999998</v>
      </c>
      <c r="AH69" s="275">
        <f t="shared" ref="AH69:AH71" si="10">SUM(T69:X69)</f>
        <v>1073013.2999999998</v>
      </c>
      <c r="AI69" s="276">
        <f t="shared" ref="AI69:AI71" si="11">SUM(Y69:AD69)</f>
        <v>1021147.32</v>
      </c>
      <c r="AJ69" s="269">
        <f t="shared" si="6"/>
        <v>51865.979999999865</v>
      </c>
    </row>
    <row r="70" spans="1:36" x14ac:dyDescent="0.2">
      <c r="A70" s="265" t="s">
        <v>190</v>
      </c>
      <c r="B70" s="265" t="s">
        <v>269</v>
      </c>
      <c r="C70" s="265">
        <v>5442</v>
      </c>
      <c r="D70" s="265" t="s">
        <v>275</v>
      </c>
      <c r="E70" s="251" t="s">
        <v>275</v>
      </c>
      <c r="F70" s="244">
        <v>435132.11</v>
      </c>
      <c r="G70" s="244">
        <v>0</v>
      </c>
      <c r="H70" s="244">
        <v>38487.65</v>
      </c>
      <c r="I70" s="251">
        <v>435707.08</v>
      </c>
      <c r="J70" s="251">
        <v>732713.84</v>
      </c>
      <c r="L70" s="245">
        <v>11500</v>
      </c>
      <c r="M70" s="245">
        <v>14650.47</v>
      </c>
      <c r="N70" s="245">
        <v>144040</v>
      </c>
      <c r="O70" s="245">
        <v>561</v>
      </c>
      <c r="S70" s="251">
        <v>2114406.96</v>
      </c>
      <c r="T70" s="40">
        <v>1438641.74</v>
      </c>
      <c r="U70" s="40">
        <v>98965</v>
      </c>
      <c r="V70" s="40">
        <v>511.5</v>
      </c>
      <c r="Y70" s="246">
        <v>269238.26</v>
      </c>
      <c r="AA70" s="246">
        <v>9137</v>
      </c>
      <c r="AB70" s="246">
        <v>1128649.1499999999</v>
      </c>
      <c r="AC70" s="246">
        <v>191723.21</v>
      </c>
      <c r="AE70" s="267">
        <f t="shared" si="7"/>
        <v>473619.76</v>
      </c>
      <c r="AF70" s="274">
        <f t="shared" si="8"/>
        <v>170751.47</v>
      </c>
      <c r="AG70" s="269">
        <f t="shared" si="9"/>
        <v>302868.29000000004</v>
      </c>
      <c r="AH70" s="275">
        <f t="shared" si="10"/>
        <v>1538118.24</v>
      </c>
      <c r="AI70" s="276">
        <f t="shared" si="11"/>
        <v>1598747.6199999999</v>
      </c>
      <c r="AJ70" s="269">
        <f>AH70-AI70</f>
        <v>-60629.379999999888</v>
      </c>
    </row>
    <row r="71" spans="1:36" ht="21" x14ac:dyDescent="0.35">
      <c r="D71" s="194"/>
      <c r="AE71" s="267">
        <f t="shared" si="7"/>
        <v>0</v>
      </c>
      <c r="AF71" s="274">
        <f t="shared" si="8"/>
        <v>0</v>
      </c>
      <c r="AG71" s="269">
        <f t="shared" si="9"/>
        <v>0</v>
      </c>
      <c r="AH71" s="275">
        <f t="shared" si="10"/>
        <v>0</v>
      </c>
      <c r="AI71" s="276">
        <f t="shared" si="11"/>
        <v>0</v>
      </c>
      <c r="AJ71" s="269">
        <f>AH71-AI71</f>
        <v>0</v>
      </c>
    </row>
    <row r="72" spans="1:36" x14ac:dyDescent="0.2">
      <c r="AF72" s="274"/>
      <c r="AH72" s="275"/>
      <c r="AI72" s="276"/>
    </row>
    <row r="73" spans="1:36" x14ac:dyDescent="0.2">
      <c r="AF73" s="274"/>
      <c r="AH73" s="275"/>
      <c r="AI73" s="276"/>
    </row>
    <row r="74" spans="1:36" x14ac:dyDescent="0.2">
      <c r="AF74" s="274"/>
      <c r="AH74" s="275"/>
      <c r="AI74" s="276"/>
    </row>
    <row r="75" spans="1:36" x14ac:dyDescent="0.2">
      <c r="AF75" s="274"/>
      <c r="AH75" s="275"/>
      <c r="AI75" s="276"/>
    </row>
    <row r="76" spans="1:36" x14ac:dyDescent="0.2">
      <c r="AF76" s="274"/>
      <c r="AH76" s="275"/>
      <c r="AI76" s="276"/>
    </row>
    <row r="77" spans="1:36" x14ac:dyDescent="0.2">
      <c r="AF77" s="274"/>
      <c r="AH77" s="275"/>
      <c r="AI77" s="276"/>
    </row>
    <row r="78" spans="1:36" x14ac:dyDescent="0.2">
      <c r="AF78" s="274"/>
      <c r="AH78" s="275"/>
      <c r="AI78" s="276"/>
    </row>
    <row r="79" spans="1:36" x14ac:dyDescent="0.2">
      <c r="AF79" s="274"/>
      <c r="AH79" s="275"/>
      <c r="AI79" s="276"/>
    </row>
    <row r="80" spans="1:36" x14ac:dyDescent="0.2">
      <c r="AF80" s="274"/>
      <c r="AH80" s="275"/>
      <c r="AI80" s="276"/>
    </row>
    <row r="81" spans="32:35" x14ac:dyDescent="0.2">
      <c r="AF81" s="274"/>
      <c r="AH81" s="275"/>
      <c r="AI81" s="276"/>
    </row>
    <row r="82" spans="32:35" x14ac:dyDescent="0.2">
      <c r="AF82" s="274"/>
      <c r="AH82" s="275"/>
      <c r="AI82" s="276"/>
    </row>
    <row r="83" spans="32:35" x14ac:dyDescent="0.2">
      <c r="AF83" s="274"/>
      <c r="AH83" s="275"/>
      <c r="AI83" s="276"/>
    </row>
    <row r="84" spans="32:35" x14ac:dyDescent="0.2">
      <c r="AF84" s="274"/>
      <c r="AH84" s="275"/>
      <c r="AI84" s="276"/>
    </row>
    <row r="85" spans="32:35" x14ac:dyDescent="0.2">
      <c r="AF85" s="274"/>
      <c r="AH85" s="275"/>
      <c r="AI85" s="276"/>
    </row>
    <row r="86" spans="32:35" x14ac:dyDescent="0.2">
      <c r="AF86" s="274"/>
      <c r="AH86" s="275"/>
      <c r="AI86" s="276"/>
    </row>
    <row r="87" spans="32:35" x14ac:dyDescent="0.2">
      <c r="AF87" s="274"/>
      <c r="AH87" s="275"/>
      <c r="AI87" s="276"/>
    </row>
    <row r="88" spans="32:35" x14ac:dyDescent="0.2">
      <c r="AF88" s="274"/>
      <c r="AH88" s="275"/>
      <c r="AI88" s="276"/>
    </row>
    <row r="89" spans="32:35" x14ac:dyDescent="0.2">
      <c r="AF89" s="274"/>
      <c r="AH89" s="275"/>
      <c r="AI89" s="276"/>
    </row>
    <row r="90" spans="32:35" x14ac:dyDescent="0.2">
      <c r="AF90" s="274"/>
      <c r="AH90" s="275"/>
      <c r="AI90" s="276"/>
    </row>
    <row r="91" spans="32:35" x14ac:dyDescent="0.2">
      <c r="AF91" s="274"/>
      <c r="AH91" s="275"/>
      <c r="AI91" s="276"/>
    </row>
    <row r="92" spans="32:35" x14ac:dyDescent="0.2">
      <c r="AF92" s="274"/>
      <c r="AH92" s="275"/>
      <c r="AI92" s="276"/>
    </row>
    <row r="93" spans="32:35" x14ac:dyDescent="0.2">
      <c r="AF93" s="274"/>
      <c r="AH93" s="275"/>
      <c r="AI93" s="276"/>
    </row>
    <row r="94" spans="32:35" x14ac:dyDescent="0.2">
      <c r="AF94" s="274"/>
      <c r="AH94" s="275"/>
      <c r="AI94" s="276"/>
    </row>
    <row r="95" spans="32:35" x14ac:dyDescent="0.2">
      <c r="AF95" s="274"/>
      <c r="AH95" s="275"/>
      <c r="AI95" s="276"/>
    </row>
    <row r="96" spans="32:35" x14ac:dyDescent="0.2">
      <c r="AF96" s="274"/>
      <c r="AH96" s="275"/>
      <c r="AI96" s="276"/>
    </row>
    <row r="97" spans="32:35" x14ac:dyDescent="0.2">
      <c r="AF97" s="274"/>
      <c r="AH97" s="275"/>
      <c r="AI97" s="276"/>
    </row>
    <row r="98" spans="32:35" x14ac:dyDescent="0.2">
      <c r="AF98" s="274"/>
      <c r="AH98" s="275"/>
      <c r="AI98" s="276"/>
    </row>
    <row r="99" spans="32:35" x14ac:dyDescent="0.2">
      <c r="AF99" s="274"/>
      <c r="AH99" s="275"/>
      <c r="AI99" s="276"/>
    </row>
    <row r="100" spans="32:35" x14ac:dyDescent="0.2">
      <c r="AF100" s="274"/>
      <c r="AH100" s="275"/>
      <c r="AI100" s="276"/>
    </row>
    <row r="101" spans="32:35" x14ac:dyDescent="0.2">
      <c r="AF101" s="274"/>
      <c r="AH101" s="275"/>
      <c r="AI101" s="276"/>
    </row>
    <row r="102" spans="32:35" x14ac:dyDescent="0.2">
      <c r="AF102" s="274"/>
      <c r="AH102" s="275"/>
      <c r="AI102" s="276"/>
    </row>
    <row r="103" spans="32:35" x14ac:dyDescent="0.2">
      <c r="AF103" s="274"/>
      <c r="AH103" s="275"/>
      <c r="AI103" s="276"/>
    </row>
    <row r="104" spans="32:35" x14ac:dyDescent="0.2">
      <c r="AF104" s="274"/>
      <c r="AH104" s="275"/>
      <c r="AI104" s="276"/>
    </row>
    <row r="105" spans="32:35" x14ac:dyDescent="0.2">
      <c r="AF105" s="274"/>
      <c r="AH105" s="275"/>
      <c r="AI105" s="276"/>
    </row>
    <row r="106" spans="32:35" x14ac:dyDescent="0.2">
      <c r="AF106" s="274"/>
      <c r="AH106" s="275"/>
      <c r="AI106" s="276"/>
    </row>
    <row r="107" spans="32:35" x14ac:dyDescent="0.2">
      <c r="AF107" s="274"/>
      <c r="AH107" s="275"/>
      <c r="AI107" s="276"/>
    </row>
    <row r="108" spans="32:35" x14ac:dyDescent="0.2">
      <c r="AF108" s="274"/>
      <c r="AH108" s="275"/>
      <c r="AI108" s="276"/>
    </row>
    <row r="109" spans="32:35" x14ac:dyDescent="0.2">
      <c r="AF109" s="274"/>
      <c r="AH109" s="275"/>
      <c r="AI109" s="276"/>
    </row>
    <row r="110" spans="32:35" x14ac:dyDescent="0.2">
      <c r="AF110" s="274"/>
      <c r="AH110" s="275"/>
      <c r="AI110" s="276"/>
    </row>
    <row r="111" spans="32:35" x14ac:dyDescent="0.2">
      <c r="AF111" s="274"/>
      <c r="AH111" s="275"/>
      <c r="AI111" s="276"/>
    </row>
    <row r="112" spans="32:35" x14ac:dyDescent="0.2">
      <c r="AF112" s="274"/>
      <c r="AH112" s="275"/>
      <c r="AI112" s="276"/>
    </row>
    <row r="113" spans="32:35" x14ac:dyDescent="0.2">
      <c r="AF113" s="274"/>
      <c r="AH113" s="275"/>
      <c r="AI113" s="276"/>
    </row>
    <row r="114" spans="32:35" x14ac:dyDescent="0.2">
      <c r="AF114" s="274"/>
      <c r="AH114" s="275"/>
      <c r="AI114" s="276"/>
    </row>
    <row r="115" spans="32:35" x14ac:dyDescent="0.2">
      <c r="AF115" s="274"/>
      <c r="AH115" s="275"/>
      <c r="AI115" s="276"/>
    </row>
    <row r="116" spans="32:35" x14ac:dyDescent="0.2">
      <c r="AF116" s="274"/>
      <c r="AH116" s="275"/>
      <c r="AI116" s="276"/>
    </row>
    <row r="117" spans="32:35" x14ac:dyDescent="0.2">
      <c r="AF117" s="274"/>
      <c r="AH117" s="275"/>
      <c r="AI117" s="276"/>
    </row>
    <row r="118" spans="32:35" x14ac:dyDescent="0.2">
      <c r="AF118" s="274"/>
      <c r="AH118" s="275"/>
      <c r="AI118" s="276"/>
    </row>
    <row r="119" spans="32:35" x14ac:dyDescent="0.2">
      <c r="AF119" s="274"/>
      <c r="AH119" s="275"/>
      <c r="AI119" s="276"/>
    </row>
    <row r="120" spans="32:35" x14ac:dyDescent="0.2">
      <c r="AF120" s="274"/>
      <c r="AH120" s="275"/>
      <c r="AI120" s="276"/>
    </row>
    <row r="121" spans="32:35" x14ac:dyDescent="0.2">
      <c r="AF121" s="274"/>
      <c r="AH121" s="275"/>
      <c r="AI121" s="276"/>
    </row>
    <row r="122" spans="32:35" x14ac:dyDescent="0.2">
      <c r="AF122" s="274"/>
      <c r="AH122" s="275"/>
      <c r="AI122" s="276"/>
    </row>
    <row r="123" spans="32:35" x14ac:dyDescent="0.2">
      <c r="AF123" s="274"/>
      <c r="AH123" s="275"/>
      <c r="AI123" s="276"/>
    </row>
    <row r="124" spans="32:35" x14ac:dyDescent="0.2">
      <c r="AF124" s="274"/>
      <c r="AH124" s="275"/>
      <c r="AI124" s="276"/>
    </row>
    <row r="125" spans="32:35" x14ac:dyDescent="0.2">
      <c r="AF125" s="274"/>
      <c r="AH125" s="275"/>
      <c r="AI125" s="276"/>
    </row>
    <row r="126" spans="32:35" x14ac:dyDescent="0.2">
      <c r="AF126" s="274"/>
      <c r="AH126" s="275"/>
      <c r="AI126" s="276"/>
    </row>
    <row r="127" spans="32:35" x14ac:dyDescent="0.2">
      <c r="AF127" s="274"/>
      <c r="AH127" s="275"/>
      <c r="AI127" s="276"/>
    </row>
    <row r="128" spans="32:35" x14ac:dyDescent="0.2">
      <c r="AF128" s="274"/>
      <c r="AH128" s="275"/>
      <c r="AI128" s="276"/>
    </row>
    <row r="129" spans="32:35" x14ac:dyDescent="0.2">
      <c r="AF129" s="274"/>
      <c r="AH129" s="275"/>
      <c r="AI129" s="276"/>
    </row>
    <row r="130" spans="32:35" x14ac:dyDescent="0.2">
      <c r="AF130" s="274"/>
      <c r="AH130" s="275"/>
      <c r="AI130" s="276"/>
    </row>
    <row r="131" spans="32:35" x14ac:dyDescent="0.2">
      <c r="AF131" s="274"/>
      <c r="AH131" s="275"/>
      <c r="AI131" s="276"/>
    </row>
    <row r="132" spans="32:35" x14ac:dyDescent="0.2">
      <c r="AF132" s="274"/>
      <c r="AH132" s="275"/>
      <c r="AI132" s="276"/>
    </row>
    <row r="133" spans="32:35" x14ac:dyDescent="0.2">
      <c r="AF133" s="274"/>
      <c r="AH133" s="275"/>
      <c r="AI133" s="276"/>
    </row>
    <row r="134" spans="32:35" x14ac:dyDescent="0.2">
      <c r="AF134" s="274"/>
      <c r="AH134" s="275"/>
      <c r="AI134" s="276"/>
    </row>
    <row r="135" spans="32:35" x14ac:dyDescent="0.2">
      <c r="AF135" s="274"/>
      <c r="AH135" s="275"/>
      <c r="AI135" s="276"/>
    </row>
    <row r="136" spans="32:35" x14ac:dyDescent="0.2">
      <c r="AF136" s="274"/>
      <c r="AH136" s="275"/>
      <c r="AI136" s="276"/>
    </row>
    <row r="137" spans="32:35" x14ac:dyDescent="0.2">
      <c r="AF137" s="274"/>
      <c r="AH137" s="275"/>
      <c r="AI137" s="276"/>
    </row>
    <row r="138" spans="32:35" x14ac:dyDescent="0.2">
      <c r="AF138" s="274"/>
      <c r="AH138" s="275"/>
      <c r="AI138" s="276"/>
    </row>
    <row r="139" spans="32:35" x14ac:dyDescent="0.2">
      <c r="AF139" s="274"/>
      <c r="AH139" s="275"/>
      <c r="AI139" s="276"/>
    </row>
    <row r="140" spans="32:35" x14ac:dyDescent="0.2">
      <c r="AF140" s="274"/>
      <c r="AH140" s="275"/>
      <c r="AI140" s="276"/>
    </row>
    <row r="141" spans="32:35" x14ac:dyDescent="0.2">
      <c r="AF141" s="274"/>
      <c r="AH141" s="275"/>
      <c r="AI141" s="276"/>
    </row>
    <row r="142" spans="32:35" x14ac:dyDescent="0.2">
      <c r="AF142" s="274"/>
      <c r="AH142" s="275"/>
      <c r="AI142" s="276"/>
    </row>
    <row r="143" spans="32:35" x14ac:dyDescent="0.2">
      <c r="AF143" s="274"/>
      <c r="AH143" s="275"/>
      <c r="AI143" s="276"/>
    </row>
    <row r="144" spans="32:35" x14ac:dyDescent="0.2">
      <c r="AF144" s="274"/>
      <c r="AH144" s="275"/>
      <c r="AI144" s="276"/>
    </row>
    <row r="145" spans="32:35" x14ac:dyDescent="0.2">
      <c r="AF145" s="274"/>
      <c r="AH145" s="275"/>
      <c r="AI145" s="276"/>
    </row>
    <row r="146" spans="32:35" x14ac:dyDescent="0.2">
      <c r="AF146" s="274"/>
      <c r="AH146" s="275"/>
      <c r="AI146" s="276"/>
    </row>
    <row r="147" spans="32:35" x14ac:dyDescent="0.2">
      <c r="AF147" s="274"/>
      <c r="AH147" s="275"/>
      <c r="AI147" s="276"/>
    </row>
    <row r="148" spans="32:35" x14ac:dyDescent="0.2">
      <c r="AF148" s="274"/>
      <c r="AH148" s="275"/>
      <c r="AI148" s="276"/>
    </row>
    <row r="149" spans="32:35" x14ac:dyDescent="0.2">
      <c r="AF149" s="274"/>
      <c r="AH149" s="275"/>
      <c r="AI149" s="276"/>
    </row>
    <row r="150" spans="32:35" x14ac:dyDescent="0.2">
      <c r="AF150" s="274"/>
      <c r="AH150" s="275"/>
      <c r="AI150" s="276"/>
    </row>
    <row r="151" spans="32:35" x14ac:dyDescent="0.2">
      <c r="AF151" s="274"/>
      <c r="AH151" s="275"/>
      <c r="AI151" s="276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60" zoomScaleNormal="60" workbookViewId="0">
      <selection activeCell="Y1" sqref="A1:Y1048576"/>
    </sheetView>
  </sheetViews>
  <sheetFormatPr defaultColWidth="29" defaultRowHeight="14.25" x14ac:dyDescent="0.2"/>
  <cols>
    <col min="1" max="1" width="29" style="252"/>
    <col min="2" max="4" width="29" style="90"/>
    <col min="5" max="6" width="29" style="252"/>
    <col min="7" max="10" width="29" style="232"/>
    <col min="11" max="14" width="29" style="252"/>
    <col min="15" max="19" width="29" style="74"/>
    <col min="20" max="25" width="29" style="91"/>
    <col min="26" max="16384" width="29" style="252"/>
  </cols>
  <sheetData>
    <row r="1" spans="1:25" x14ac:dyDescent="0.2">
      <c r="A1" s="252" t="s">
        <v>1433</v>
      </c>
      <c r="B1" s="90" t="s">
        <v>1434</v>
      </c>
      <c r="C1" s="90" t="s">
        <v>1435</v>
      </c>
      <c r="D1" s="90" t="s">
        <v>1436</v>
      </c>
      <c r="E1" s="252" t="s">
        <v>1438</v>
      </c>
      <c r="F1" s="252" t="s">
        <v>1439</v>
      </c>
      <c r="G1" s="232" t="s">
        <v>1442</v>
      </c>
      <c r="H1" s="232" t="s">
        <v>1443</v>
      </c>
      <c r="I1" s="232" t="s">
        <v>1444</v>
      </c>
      <c r="J1" s="232" t="s">
        <v>1445</v>
      </c>
      <c r="K1" s="252" t="s">
        <v>1446</v>
      </c>
      <c r="L1" s="252" t="s">
        <v>1447</v>
      </c>
      <c r="M1" s="252" t="s">
        <v>1448</v>
      </c>
      <c r="N1" s="252" t="s">
        <v>1449</v>
      </c>
      <c r="O1" s="74" t="s">
        <v>1452</v>
      </c>
      <c r="P1" s="74" t="s">
        <v>1453</v>
      </c>
      <c r="Q1" s="74" t="s">
        <v>1454</v>
      </c>
      <c r="R1" s="74" t="s">
        <v>1455</v>
      </c>
      <c r="S1" s="74" t="s">
        <v>1456</v>
      </c>
      <c r="T1" s="91" t="s">
        <v>1457</v>
      </c>
      <c r="U1" s="91" t="s">
        <v>1458</v>
      </c>
      <c r="V1" s="91" t="s">
        <v>1459</v>
      </c>
      <c r="W1" s="91" t="s">
        <v>1460</v>
      </c>
      <c r="X1" s="91" t="s">
        <v>1461</v>
      </c>
      <c r="Y1" s="91" t="s">
        <v>1464</v>
      </c>
    </row>
    <row r="2" spans="1:25" x14ac:dyDescent="0.2">
      <c r="A2" s="252" t="s">
        <v>1465</v>
      </c>
      <c r="B2" s="90" t="s">
        <v>1466</v>
      </c>
      <c r="C2" s="90" t="s">
        <v>1467</v>
      </c>
      <c r="D2" s="90" t="s">
        <v>1468</v>
      </c>
      <c r="E2" s="252" t="s">
        <v>1470</v>
      </c>
      <c r="F2" s="252" t="s">
        <v>1471</v>
      </c>
      <c r="G2" s="232" t="s">
        <v>1474</v>
      </c>
      <c r="H2" s="232" t="s">
        <v>1475</v>
      </c>
      <c r="I2" s="232" t="s">
        <v>1476</v>
      </c>
      <c r="J2" s="232" t="s">
        <v>1477</v>
      </c>
      <c r="K2" s="252" t="s">
        <v>1478</v>
      </c>
      <c r="L2" s="252" t="s">
        <v>1479</v>
      </c>
      <c r="M2" s="252" t="s">
        <v>1480</v>
      </c>
      <c r="N2" s="252" t="s">
        <v>1481</v>
      </c>
      <c r="O2" s="74" t="s">
        <v>1484</v>
      </c>
      <c r="P2" s="74" t="s">
        <v>1485</v>
      </c>
      <c r="Q2" s="74" t="s">
        <v>1486</v>
      </c>
      <c r="R2" s="74" t="s">
        <v>1487</v>
      </c>
      <c r="S2" s="74" t="s">
        <v>1488</v>
      </c>
      <c r="T2" s="91" t="s">
        <v>1489</v>
      </c>
      <c r="U2" s="91" t="s">
        <v>1490</v>
      </c>
      <c r="V2" s="91" t="s">
        <v>1491</v>
      </c>
      <c r="W2" s="91" t="s">
        <v>1492</v>
      </c>
      <c r="X2" s="91" t="s">
        <v>1493</v>
      </c>
      <c r="Y2" s="91" t="s">
        <v>1496</v>
      </c>
    </row>
    <row r="3" spans="1:25" x14ac:dyDescent="0.2">
      <c r="A3" s="252" t="s">
        <v>1497</v>
      </c>
      <c r="B3" s="90">
        <v>34772760.57</v>
      </c>
      <c r="C3" s="90">
        <v>911286.24</v>
      </c>
      <c r="D3" s="90">
        <v>4635112.2649999997</v>
      </c>
      <c r="E3" s="252">
        <v>50212468.380000003</v>
      </c>
      <c r="F3" s="252">
        <v>38581967.350000001</v>
      </c>
      <c r="G3" s="232">
        <v>900</v>
      </c>
      <c r="H3" s="232">
        <v>2058739.15</v>
      </c>
      <c r="I3" s="232">
        <v>67440</v>
      </c>
      <c r="J3" s="232">
        <v>1844.24</v>
      </c>
      <c r="K3" s="252">
        <v>255150</v>
      </c>
      <c r="L3" s="252">
        <v>-450851.04</v>
      </c>
      <c r="M3" s="252">
        <v>-62255054.5</v>
      </c>
      <c r="N3" s="252">
        <v>189694652.86000001</v>
      </c>
      <c r="O3" s="74">
        <v>58284017.969999999</v>
      </c>
      <c r="P3" s="74">
        <v>5708093</v>
      </c>
      <c r="Q3" s="74">
        <v>51802.12</v>
      </c>
      <c r="R3" s="74">
        <v>61453750.399999999</v>
      </c>
      <c r="S3" s="74">
        <v>2442119.0099999998</v>
      </c>
      <c r="T3" s="91">
        <v>86023360.879999995</v>
      </c>
      <c r="U3" s="91">
        <v>6410</v>
      </c>
      <c r="V3" s="91">
        <v>1860</v>
      </c>
      <c r="W3" s="91">
        <v>26444536.885000002</v>
      </c>
      <c r="X3" s="91">
        <v>8787203.7699999996</v>
      </c>
      <c r="Y3" s="91">
        <v>222121</v>
      </c>
    </row>
    <row r="4" spans="1:25" x14ac:dyDescent="0.2">
      <c r="A4" s="252" t="s">
        <v>2054</v>
      </c>
      <c r="B4" s="90">
        <v>438239.5</v>
      </c>
      <c r="C4" s="90">
        <v>0</v>
      </c>
      <c r="D4" s="90">
        <v>37506.879999999997</v>
      </c>
      <c r="E4" s="252">
        <v>1673660.03</v>
      </c>
      <c r="F4" s="252">
        <v>209855.03</v>
      </c>
      <c r="H4" s="232">
        <v>17500</v>
      </c>
      <c r="M4" s="252">
        <v>2237236.7799999998</v>
      </c>
      <c r="N4" s="252">
        <v>198336.84</v>
      </c>
      <c r="O4" s="74">
        <v>631451.97</v>
      </c>
      <c r="P4" s="74">
        <v>20000</v>
      </c>
      <c r="Q4" s="74">
        <v>841.29</v>
      </c>
      <c r="R4" s="74">
        <v>531620</v>
      </c>
      <c r="S4" s="74">
        <v>389396</v>
      </c>
      <c r="T4" s="91">
        <v>809720</v>
      </c>
      <c r="W4" s="91">
        <v>333095.12</v>
      </c>
      <c r="X4" s="91">
        <v>105070.32</v>
      </c>
    </row>
    <row r="5" spans="1:25" x14ac:dyDescent="0.2">
      <c r="A5" s="252" t="s">
        <v>2055</v>
      </c>
      <c r="B5" s="90">
        <v>190174.57</v>
      </c>
      <c r="C5" s="90">
        <v>109042.43</v>
      </c>
      <c r="D5" s="90">
        <v>75807.08</v>
      </c>
      <c r="E5" s="252">
        <v>609334.41</v>
      </c>
      <c r="F5" s="252">
        <v>243777.72</v>
      </c>
      <c r="H5" s="232">
        <v>10650</v>
      </c>
      <c r="M5" s="252">
        <v>-776767.69</v>
      </c>
      <c r="N5" s="252">
        <v>2159407.13</v>
      </c>
      <c r="O5" s="74">
        <v>672142.5</v>
      </c>
      <c r="P5" s="74">
        <v>159700</v>
      </c>
      <c r="Q5" s="74">
        <v>344.34</v>
      </c>
      <c r="R5" s="74">
        <v>698850</v>
      </c>
      <c r="T5" s="91">
        <v>1130430</v>
      </c>
      <c r="W5" s="91">
        <v>374920.33</v>
      </c>
      <c r="X5" s="91">
        <v>92104.74</v>
      </c>
    </row>
    <row r="6" spans="1:25" x14ac:dyDescent="0.2">
      <c r="A6" s="252" t="s">
        <v>2056</v>
      </c>
      <c r="B6" s="90">
        <v>83250.94</v>
      </c>
      <c r="C6" s="90">
        <v>7915.37</v>
      </c>
      <c r="D6" s="90">
        <v>83267.070000000007</v>
      </c>
      <c r="E6" s="252">
        <v>891840.8</v>
      </c>
      <c r="F6" s="252">
        <v>771382.85</v>
      </c>
      <c r="H6" s="232">
        <v>14718.3</v>
      </c>
      <c r="M6" s="252">
        <v>-805388.51</v>
      </c>
      <c r="N6" s="252">
        <v>3104237.14</v>
      </c>
      <c r="O6" s="74">
        <v>569166.41</v>
      </c>
      <c r="Q6" s="74">
        <v>508.67</v>
      </c>
      <c r="R6" s="74">
        <v>977280</v>
      </c>
      <c r="T6" s="91">
        <v>1311572</v>
      </c>
      <c r="W6" s="91">
        <v>257743.69</v>
      </c>
      <c r="X6" s="91">
        <v>89421.29</v>
      </c>
      <c r="Y6" s="91">
        <v>150</v>
      </c>
    </row>
    <row r="7" spans="1:25" x14ac:dyDescent="0.2">
      <c r="A7" s="252" t="s">
        <v>2057</v>
      </c>
      <c r="B7" s="90">
        <v>407150.67</v>
      </c>
      <c r="C7" s="90">
        <v>37053.160000000003</v>
      </c>
      <c r="D7" s="90">
        <v>63069.88</v>
      </c>
      <c r="E7" s="252">
        <v>137058.34</v>
      </c>
      <c r="F7" s="252">
        <v>142617.71</v>
      </c>
      <c r="H7" s="232">
        <v>30000</v>
      </c>
      <c r="M7" s="252">
        <v>-644520.21</v>
      </c>
      <c r="N7" s="252">
        <v>1481598.18</v>
      </c>
      <c r="O7" s="74">
        <v>660270.29</v>
      </c>
      <c r="P7" s="74">
        <v>610000</v>
      </c>
      <c r="Q7" s="74">
        <v>840.51</v>
      </c>
      <c r="R7" s="74">
        <v>976620</v>
      </c>
      <c r="S7" s="74">
        <v>213264</v>
      </c>
      <c r="T7" s="91">
        <v>1567200</v>
      </c>
      <c r="W7" s="91">
        <v>765282.11</v>
      </c>
      <c r="X7" s="91">
        <v>91998.9</v>
      </c>
    </row>
    <row r="8" spans="1:25" x14ac:dyDescent="0.2">
      <c r="A8" s="252" t="s">
        <v>2058</v>
      </c>
      <c r="B8" s="90">
        <v>407026.15</v>
      </c>
      <c r="C8" s="90">
        <v>0</v>
      </c>
      <c r="D8" s="90">
        <v>21701.25</v>
      </c>
      <c r="E8" s="252">
        <v>38728.269999999997</v>
      </c>
      <c r="F8" s="252">
        <v>806071.85</v>
      </c>
      <c r="H8" s="232">
        <v>28920</v>
      </c>
      <c r="M8" s="252">
        <v>-2064273.85</v>
      </c>
      <c r="N8" s="252">
        <v>3577514.61</v>
      </c>
      <c r="O8" s="74">
        <v>725379.29</v>
      </c>
      <c r="Q8" s="74">
        <v>971.92</v>
      </c>
      <c r="R8" s="74">
        <v>651270</v>
      </c>
      <c r="S8" s="74">
        <v>118420</v>
      </c>
      <c r="T8" s="91">
        <v>1172730</v>
      </c>
      <c r="W8" s="91">
        <v>458306.07</v>
      </c>
      <c r="X8" s="91">
        <v>47170.38</v>
      </c>
    </row>
    <row r="9" spans="1:25" x14ac:dyDescent="0.2">
      <c r="A9" s="252" t="s">
        <v>2059</v>
      </c>
      <c r="B9" s="90">
        <v>188504.86</v>
      </c>
      <c r="C9" s="90">
        <v>0</v>
      </c>
      <c r="D9" s="90">
        <v>70444.72</v>
      </c>
      <c r="E9" s="252">
        <v>388795.93</v>
      </c>
      <c r="F9" s="252">
        <v>213905.21</v>
      </c>
      <c r="H9" s="232">
        <v>15981.5</v>
      </c>
      <c r="M9" s="252">
        <v>819702.64</v>
      </c>
      <c r="N9" s="252">
        <v>80851.62</v>
      </c>
      <c r="O9" s="74">
        <v>330387.25</v>
      </c>
      <c r="Q9" s="74">
        <v>396.65</v>
      </c>
      <c r="R9" s="74">
        <v>670870</v>
      </c>
      <c r="T9" s="91">
        <v>759490</v>
      </c>
      <c r="W9" s="91">
        <v>220902.35</v>
      </c>
      <c r="X9" s="91">
        <v>63322.59</v>
      </c>
    </row>
    <row r="10" spans="1:25" x14ac:dyDescent="0.2">
      <c r="A10" s="252" t="s">
        <v>2060</v>
      </c>
      <c r="B10" s="90">
        <v>676647.03</v>
      </c>
      <c r="C10" s="90">
        <v>0</v>
      </c>
      <c r="D10" s="90">
        <v>91715.15</v>
      </c>
      <c r="E10" s="252">
        <v>987983.91</v>
      </c>
      <c r="F10" s="252">
        <v>1773491.65</v>
      </c>
      <c r="H10" s="232">
        <v>24000</v>
      </c>
      <c r="M10" s="252">
        <v>962353.97</v>
      </c>
      <c r="N10" s="252">
        <v>2359303.7200000002</v>
      </c>
      <c r="O10" s="74">
        <v>550424.77</v>
      </c>
      <c r="P10" s="74">
        <v>510000</v>
      </c>
      <c r="Q10" s="74">
        <v>966.88</v>
      </c>
      <c r="R10" s="74">
        <v>789520</v>
      </c>
      <c r="S10" s="74">
        <v>96510</v>
      </c>
      <c r="T10" s="91">
        <v>1184380</v>
      </c>
      <c r="V10" s="91">
        <v>1860</v>
      </c>
      <c r="W10" s="91">
        <v>324229.03999999998</v>
      </c>
      <c r="X10" s="91">
        <v>190309.56</v>
      </c>
    </row>
    <row r="11" spans="1:25" x14ac:dyDescent="0.2">
      <c r="A11" s="252" t="s">
        <v>2061</v>
      </c>
      <c r="B11" s="90">
        <v>8987.9599999999991</v>
      </c>
      <c r="C11" s="90">
        <v>27065.91</v>
      </c>
      <c r="D11" s="90">
        <v>41370.339999999997</v>
      </c>
      <c r="E11" s="252">
        <v>766615.53</v>
      </c>
      <c r="F11" s="252">
        <v>170974.9</v>
      </c>
      <c r="M11" s="252">
        <v>-977845.78</v>
      </c>
      <c r="N11" s="252">
        <v>2243800.1</v>
      </c>
      <c r="O11" s="74">
        <v>318497.71999999997</v>
      </c>
      <c r="Q11" s="74">
        <v>189.19</v>
      </c>
      <c r="R11" s="74">
        <v>421450</v>
      </c>
      <c r="T11" s="91">
        <v>702430</v>
      </c>
      <c r="W11" s="91">
        <v>172582.77</v>
      </c>
      <c r="X11" s="91">
        <v>97556.82</v>
      </c>
    </row>
    <row r="12" spans="1:25" x14ac:dyDescent="0.2">
      <c r="A12" s="252" t="s">
        <v>2062</v>
      </c>
      <c r="B12" s="90">
        <v>596117.02</v>
      </c>
      <c r="C12" s="90">
        <v>14345.06</v>
      </c>
      <c r="D12" s="90">
        <v>45675.24</v>
      </c>
      <c r="E12" s="252">
        <v>125495.01</v>
      </c>
      <c r="F12" s="252">
        <v>140150.59</v>
      </c>
      <c r="H12" s="232">
        <v>12750</v>
      </c>
      <c r="M12" s="252">
        <v>-1374816.06</v>
      </c>
      <c r="N12" s="252">
        <v>2541297.98</v>
      </c>
      <c r="O12" s="74">
        <v>430185.7</v>
      </c>
      <c r="Q12" s="74">
        <v>1281.42</v>
      </c>
      <c r="R12" s="74">
        <v>676130</v>
      </c>
      <c r="S12" s="74">
        <v>98531</v>
      </c>
      <c r="T12" s="91">
        <v>1036910</v>
      </c>
      <c r="W12" s="91">
        <v>300986.18</v>
      </c>
      <c r="X12" s="91">
        <v>85010.94</v>
      </c>
    </row>
    <row r="13" spans="1:25" x14ac:dyDescent="0.2">
      <c r="A13" s="252" t="s">
        <v>2063</v>
      </c>
      <c r="B13" s="90">
        <v>404255.23</v>
      </c>
      <c r="C13" s="90">
        <v>9667.69</v>
      </c>
      <c r="D13" s="90">
        <v>68174.87</v>
      </c>
      <c r="E13" s="252">
        <v>1939272.09</v>
      </c>
      <c r="F13" s="252">
        <v>226558.25</v>
      </c>
      <c r="H13" s="232">
        <v>55305</v>
      </c>
      <c r="M13" s="252">
        <v>448536.59</v>
      </c>
      <c r="N13" s="252">
        <v>2357450.56</v>
      </c>
      <c r="O13" s="74">
        <v>354415.19</v>
      </c>
      <c r="Q13" s="74">
        <v>856.38</v>
      </c>
      <c r="R13" s="74">
        <v>234920</v>
      </c>
      <c r="T13" s="91">
        <v>330920</v>
      </c>
      <c r="W13" s="91">
        <v>278049.63</v>
      </c>
      <c r="X13" s="91">
        <v>86154.96</v>
      </c>
    </row>
    <row r="14" spans="1:25" x14ac:dyDescent="0.2">
      <c r="A14" s="252" t="s">
        <v>2064</v>
      </c>
      <c r="B14" s="90">
        <v>292863.8</v>
      </c>
      <c r="C14" s="90">
        <v>7479.64</v>
      </c>
      <c r="D14" s="90">
        <v>39333.379999999997</v>
      </c>
      <c r="E14" s="252">
        <v>1002780.86</v>
      </c>
      <c r="F14" s="252">
        <v>647785.76</v>
      </c>
      <c r="H14" s="232">
        <v>9900</v>
      </c>
      <c r="M14" s="252">
        <v>-1273945.6299999999</v>
      </c>
      <c r="N14" s="252">
        <v>3416597.09</v>
      </c>
      <c r="O14" s="74">
        <v>465081.29</v>
      </c>
      <c r="P14" s="74">
        <v>80000</v>
      </c>
      <c r="Q14" s="74">
        <v>534.59</v>
      </c>
      <c r="R14" s="74">
        <v>469710</v>
      </c>
      <c r="T14" s="91">
        <v>750330</v>
      </c>
      <c r="W14" s="91">
        <v>210386.26</v>
      </c>
      <c r="X14" s="91">
        <v>164066.64000000001</v>
      </c>
    </row>
    <row r="15" spans="1:25" x14ac:dyDescent="0.2">
      <c r="A15" s="252" t="s">
        <v>2065</v>
      </c>
      <c r="B15" s="90">
        <v>654436.55000000005</v>
      </c>
      <c r="C15" s="90">
        <v>19303.39</v>
      </c>
      <c r="D15" s="90">
        <v>31271.91</v>
      </c>
      <c r="E15" s="252">
        <v>2197493.4500000002</v>
      </c>
      <c r="F15" s="252">
        <v>329672.73</v>
      </c>
      <c r="H15" s="232">
        <v>27663.05</v>
      </c>
      <c r="M15" s="252">
        <v>259438.22</v>
      </c>
      <c r="N15" s="252">
        <v>3110817.16</v>
      </c>
      <c r="O15" s="74">
        <v>548709.43999999994</v>
      </c>
      <c r="P15" s="74">
        <v>307200</v>
      </c>
      <c r="Q15" s="74">
        <v>1010.8</v>
      </c>
      <c r="R15" s="74">
        <v>665110</v>
      </c>
      <c r="T15" s="91">
        <v>862210</v>
      </c>
      <c r="W15" s="91">
        <v>295099.96000000002</v>
      </c>
      <c r="X15" s="91">
        <v>365113.68</v>
      </c>
    </row>
    <row r="16" spans="1:25" x14ac:dyDescent="0.2">
      <c r="A16" s="252" t="s">
        <v>2066</v>
      </c>
      <c r="B16" s="90">
        <v>171686.17</v>
      </c>
      <c r="C16" s="90">
        <v>1047.92</v>
      </c>
      <c r="D16" s="90">
        <v>42124.71</v>
      </c>
      <c r="E16" s="252">
        <v>1467682.54</v>
      </c>
      <c r="F16" s="252">
        <v>767240.63</v>
      </c>
      <c r="H16" s="232">
        <v>16800</v>
      </c>
      <c r="M16" s="252">
        <v>-1656150.79</v>
      </c>
      <c r="N16" s="252">
        <v>4381554.71</v>
      </c>
      <c r="O16" s="74">
        <v>684655.6</v>
      </c>
      <c r="P16" s="74">
        <v>155400</v>
      </c>
      <c r="Q16" s="74">
        <v>201.63</v>
      </c>
      <c r="R16" s="74">
        <v>637320</v>
      </c>
      <c r="T16" s="91">
        <v>1056230</v>
      </c>
      <c r="W16" s="91">
        <v>528228.1</v>
      </c>
      <c r="X16" s="91">
        <v>116959.08</v>
      </c>
    </row>
    <row r="17" spans="1:24" x14ac:dyDescent="0.2">
      <c r="A17" s="252" t="s">
        <v>2067</v>
      </c>
      <c r="B17" s="90">
        <v>581863.14</v>
      </c>
      <c r="C17" s="90">
        <v>0</v>
      </c>
      <c r="D17" s="90">
        <v>31585.86</v>
      </c>
      <c r="E17" s="252">
        <v>235307</v>
      </c>
      <c r="F17" s="252">
        <v>46436.26</v>
      </c>
      <c r="H17" s="232">
        <v>36000</v>
      </c>
      <c r="M17" s="252">
        <v>-1708144.11</v>
      </c>
      <c r="N17" s="252">
        <v>2824820.87</v>
      </c>
      <c r="O17" s="74">
        <v>523429.81</v>
      </c>
      <c r="P17" s="74">
        <v>109080</v>
      </c>
      <c r="Q17" s="74">
        <v>1290.3800000000001</v>
      </c>
      <c r="R17" s="74">
        <v>715960</v>
      </c>
      <c r="S17" s="74">
        <v>18500</v>
      </c>
      <c r="T17" s="91">
        <v>1135420</v>
      </c>
      <c r="W17" s="91">
        <v>285655.56</v>
      </c>
      <c r="X17" s="91">
        <v>84463.13</v>
      </c>
    </row>
    <row r="18" spans="1:24" x14ac:dyDescent="0.2">
      <c r="A18" s="252" t="s">
        <v>2068</v>
      </c>
      <c r="B18" s="90">
        <v>518278.33</v>
      </c>
      <c r="C18" s="90">
        <v>0</v>
      </c>
      <c r="D18" s="90">
        <v>64730.38</v>
      </c>
      <c r="E18" s="252">
        <v>160295.53</v>
      </c>
      <c r="F18" s="252">
        <v>288489.25</v>
      </c>
      <c r="H18" s="232">
        <v>19200</v>
      </c>
      <c r="M18" s="252">
        <v>-963353.23</v>
      </c>
      <c r="N18" s="252">
        <v>2287611.84</v>
      </c>
      <c r="O18" s="74">
        <v>752272.45</v>
      </c>
      <c r="Q18" s="74">
        <v>1110.3800000000001</v>
      </c>
      <c r="R18" s="74">
        <v>859160</v>
      </c>
      <c r="T18" s="91">
        <v>1306831</v>
      </c>
      <c r="W18" s="91">
        <v>430198.01</v>
      </c>
      <c r="X18" s="91">
        <v>62360.94</v>
      </c>
    </row>
    <row r="19" spans="1:24" x14ac:dyDescent="0.2">
      <c r="A19" s="252" t="s">
        <v>2069</v>
      </c>
      <c r="B19" s="90">
        <v>237498.75</v>
      </c>
      <c r="C19" s="90">
        <v>0</v>
      </c>
      <c r="D19" s="90">
        <v>37358.65</v>
      </c>
      <c r="E19" s="252">
        <v>-6427.27</v>
      </c>
      <c r="F19" s="252">
        <v>59227.8</v>
      </c>
      <c r="H19" s="232">
        <v>8850</v>
      </c>
      <c r="M19" s="252">
        <v>-2056242.82</v>
      </c>
      <c r="N19" s="252">
        <v>2658489.6</v>
      </c>
      <c r="O19" s="74">
        <v>554311.06000000006</v>
      </c>
      <c r="P19" s="74">
        <v>43150</v>
      </c>
      <c r="Q19" s="74">
        <v>661.05</v>
      </c>
      <c r="R19" s="74">
        <v>896940</v>
      </c>
      <c r="T19" s="91">
        <v>1305640</v>
      </c>
      <c r="W19" s="91">
        <v>298132.58</v>
      </c>
      <c r="X19" s="91">
        <v>75193.38</v>
      </c>
    </row>
    <row r="20" spans="1:24" x14ac:dyDescent="0.2">
      <c r="A20" s="252" t="s">
        <v>2070</v>
      </c>
      <c r="B20" s="90">
        <v>580286.09</v>
      </c>
      <c r="C20" s="90">
        <v>13910.11</v>
      </c>
      <c r="D20" s="90">
        <v>56544.61</v>
      </c>
      <c r="E20" s="252">
        <v>4319850.79</v>
      </c>
      <c r="F20" s="252">
        <v>128048.43</v>
      </c>
      <c r="H20" s="232">
        <v>17112.62</v>
      </c>
      <c r="M20" s="252">
        <v>4526352.97</v>
      </c>
      <c r="N20" s="252">
        <v>712043.8</v>
      </c>
      <c r="O20" s="74">
        <v>378937.54</v>
      </c>
      <c r="Q20" s="74">
        <v>1323.82</v>
      </c>
      <c r="R20" s="74">
        <v>857900</v>
      </c>
      <c r="T20" s="91">
        <v>979850</v>
      </c>
      <c r="W20" s="91">
        <v>174544.08</v>
      </c>
      <c r="X20" s="91">
        <v>99744.639999999999</v>
      </c>
    </row>
    <row r="21" spans="1:24" x14ac:dyDescent="0.2">
      <c r="A21" s="252" t="s">
        <v>2071</v>
      </c>
      <c r="B21" s="90">
        <v>172374.05</v>
      </c>
      <c r="C21" s="90">
        <v>0</v>
      </c>
      <c r="D21" s="90">
        <v>88061.96</v>
      </c>
      <c r="E21" s="252">
        <v>224094.93</v>
      </c>
      <c r="F21" s="252">
        <v>712939.01</v>
      </c>
      <c r="H21" s="232">
        <v>11881.3</v>
      </c>
      <c r="M21" s="252">
        <v>-2649304.42</v>
      </c>
      <c r="N21" s="252">
        <v>4272663.5999999996</v>
      </c>
      <c r="O21" s="74">
        <v>493062.1</v>
      </c>
      <c r="Q21" s="74">
        <v>532.74</v>
      </c>
      <c r="R21" s="74">
        <v>471520</v>
      </c>
      <c r="T21" s="91">
        <v>827700</v>
      </c>
      <c r="W21" s="91">
        <v>269898.34999999998</v>
      </c>
      <c r="X21" s="91">
        <v>172237.02</v>
      </c>
    </row>
    <row r="22" spans="1:24" x14ac:dyDescent="0.2">
      <c r="A22" s="252" t="s">
        <v>2072</v>
      </c>
      <c r="B22" s="90">
        <v>232892.56</v>
      </c>
      <c r="C22" s="90">
        <v>16330.5</v>
      </c>
      <c r="D22" s="90">
        <v>17719.57</v>
      </c>
      <c r="E22" s="252">
        <v>1296798.3</v>
      </c>
      <c r="F22" s="252">
        <v>112236.69</v>
      </c>
      <c r="H22" s="232">
        <v>26131.3</v>
      </c>
      <c r="M22" s="252">
        <v>-156661.68</v>
      </c>
      <c r="N22" s="252">
        <v>2054348.01</v>
      </c>
      <c r="O22" s="74">
        <v>377512.63</v>
      </c>
      <c r="P22" s="74">
        <v>165470</v>
      </c>
      <c r="Q22" s="74">
        <v>389.56</v>
      </c>
      <c r="R22" s="74">
        <v>463300</v>
      </c>
      <c r="T22" s="91">
        <v>751450</v>
      </c>
      <c r="W22" s="91">
        <v>342174.32</v>
      </c>
      <c r="X22" s="91">
        <v>81257.88</v>
      </c>
    </row>
    <row r="23" spans="1:24" x14ac:dyDescent="0.2">
      <c r="A23" s="252" t="s">
        <v>2133</v>
      </c>
      <c r="B23" s="90">
        <v>919524.09</v>
      </c>
      <c r="C23" s="90">
        <v>8710</v>
      </c>
      <c r="D23" s="90">
        <v>24305.66</v>
      </c>
      <c r="E23" s="252">
        <v>21880.03</v>
      </c>
      <c r="F23" s="252">
        <v>131949.82999999999</v>
      </c>
      <c r="H23" s="232">
        <v>16665.650000000001</v>
      </c>
      <c r="M23" s="252">
        <v>-911618.95</v>
      </c>
      <c r="N23" s="252">
        <v>2203520.5099999998</v>
      </c>
      <c r="O23" s="74">
        <v>512571.79</v>
      </c>
      <c r="Q23" s="74">
        <v>1915.05</v>
      </c>
      <c r="R23" s="74">
        <v>483190</v>
      </c>
      <c r="S23" s="74">
        <v>200</v>
      </c>
      <c r="T23" s="91">
        <v>858910</v>
      </c>
      <c r="W23" s="91">
        <v>251665.52</v>
      </c>
      <c r="X23" s="91">
        <v>37339.919999999998</v>
      </c>
    </row>
    <row r="24" spans="1:24" x14ac:dyDescent="0.2">
      <c r="A24" s="252" t="s">
        <v>2073</v>
      </c>
      <c r="B24" s="90">
        <v>934619.88</v>
      </c>
      <c r="C24" s="90">
        <v>0</v>
      </c>
      <c r="D24" s="90">
        <v>54244.45</v>
      </c>
      <c r="E24" s="252">
        <v>151827.71</v>
      </c>
      <c r="F24" s="252">
        <v>887143.37</v>
      </c>
      <c r="H24" s="232">
        <v>32218.02</v>
      </c>
      <c r="M24" s="252">
        <v>-498281.94</v>
      </c>
      <c r="N24" s="252">
        <v>2350727.5299999998</v>
      </c>
      <c r="O24" s="74">
        <v>986224.48</v>
      </c>
      <c r="P24" s="74">
        <v>127175</v>
      </c>
      <c r="Q24" s="74">
        <v>5.78</v>
      </c>
      <c r="R24" s="74">
        <v>832623</v>
      </c>
      <c r="S24" s="74">
        <v>200000</v>
      </c>
      <c r="T24" s="91">
        <v>1188173</v>
      </c>
      <c r="W24" s="91">
        <v>421973.61</v>
      </c>
      <c r="X24" s="91">
        <v>167555.85</v>
      </c>
    </row>
    <row r="25" spans="1:24" x14ac:dyDescent="0.2">
      <c r="A25" s="252" t="s">
        <v>2074</v>
      </c>
      <c r="B25" s="90">
        <v>65522.55</v>
      </c>
      <c r="C25" s="90">
        <v>0</v>
      </c>
      <c r="D25" s="90">
        <v>160965.01999999999</v>
      </c>
      <c r="E25" s="252">
        <v>798341.14</v>
      </c>
      <c r="F25" s="252">
        <v>355921.26</v>
      </c>
      <c r="H25" s="232">
        <v>13108.6</v>
      </c>
      <c r="M25" s="252">
        <v>-1902313.1</v>
      </c>
      <c r="N25" s="252">
        <v>3163898.35</v>
      </c>
      <c r="O25" s="74">
        <v>920080.87</v>
      </c>
      <c r="R25" s="74">
        <v>609600</v>
      </c>
      <c r="T25" s="91">
        <v>892490</v>
      </c>
      <c r="W25" s="91">
        <v>345097.71</v>
      </c>
      <c r="X25" s="91">
        <v>151172.04</v>
      </c>
    </row>
    <row r="26" spans="1:24" x14ac:dyDescent="0.2">
      <c r="A26" s="252" t="s">
        <v>2075</v>
      </c>
      <c r="B26" s="90">
        <v>974380.22</v>
      </c>
      <c r="C26" s="90">
        <v>3762</v>
      </c>
      <c r="D26" s="90">
        <v>62091.72</v>
      </c>
      <c r="E26" s="252">
        <v>1219281.27</v>
      </c>
      <c r="F26" s="252">
        <v>3828689.51</v>
      </c>
      <c r="H26" s="232">
        <v>49305.3</v>
      </c>
      <c r="N26" s="252">
        <v>2060186.09</v>
      </c>
      <c r="O26" s="74">
        <v>1453257.32</v>
      </c>
      <c r="P26" s="74">
        <v>288100</v>
      </c>
      <c r="Q26" s="74">
        <v>1581.9</v>
      </c>
      <c r="R26" s="74">
        <v>1140399</v>
      </c>
      <c r="T26" s="91">
        <v>1485491</v>
      </c>
      <c r="W26" s="91">
        <v>508787.83</v>
      </c>
      <c r="X26" s="91">
        <v>164670.54999999999</v>
      </c>
    </row>
    <row r="27" spans="1:24" x14ac:dyDescent="0.2">
      <c r="A27" s="252" t="s">
        <v>2076</v>
      </c>
      <c r="B27" s="90">
        <v>402628.95</v>
      </c>
      <c r="C27" s="90">
        <v>15200</v>
      </c>
      <c r="D27" s="90">
        <v>44243.32</v>
      </c>
      <c r="E27" s="252">
        <v>686238.07</v>
      </c>
      <c r="F27" s="252">
        <v>552488.07999999996</v>
      </c>
      <c r="H27" s="232">
        <v>32621.84</v>
      </c>
      <c r="M27" s="252">
        <v>232300</v>
      </c>
      <c r="N27" s="252">
        <v>2920599.11</v>
      </c>
      <c r="O27" s="74">
        <v>747865.04</v>
      </c>
      <c r="Q27" s="74">
        <v>835.22</v>
      </c>
      <c r="R27" s="74">
        <v>821809.5</v>
      </c>
      <c r="T27" s="91">
        <v>1079473.5</v>
      </c>
      <c r="W27" s="91">
        <v>389803.53</v>
      </c>
      <c r="X27" s="91">
        <v>202029.9</v>
      </c>
    </row>
    <row r="28" spans="1:24" x14ac:dyDescent="0.2">
      <c r="A28" s="252" t="s">
        <v>2077</v>
      </c>
      <c r="B28" s="90">
        <v>264086.06</v>
      </c>
      <c r="C28" s="90">
        <v>569.5</v>
      </c>
      <c r="D28" s="90">
        <v>47803.93</v>
      </c>
      <c r="E28" s="252">
        <v>510552.82</v>
      </c>
      <c r="F28" s="252">
        <v>179238.94</v>
      </c>
      <c r="H28" s="232">
        <v>11731.3</v>
      </c>
      <c r="M28" s="252">
        <v>140750</v>
      </c>
      <c r="N28" s="252">
        <v>1187021.07</v>
      </c>
      <c r="O28" s="74">
        <v>778272.53</v>
      </c>
      <c r="R28" s="74">
        <v>788580</v>
      </c>
      <c r="T28" s="91">
        <v>1137030</v>
      </c>
      <c r="W28" s="91">
        <v>278637</v>
      </c>
      <c r="X28" s="91">
        <v>109210.98</v>
      </c>
    </row>
    <row r="29" spans="1:24" x14ac:dyDescent="0.2">
      <c r="A29" s="252" t="s">
        <v>2078</v>
      </c>
      <c r="B29" s="90">
        <v>369546.58</v>
      </c>
      <c r="C29" s="90">
        <v>3355</v>
      </c>
      <c r="D29" s="90">
        <v>25763.759999999998</v>
      </c>
      <c r="E29" s="252">
        <v>571654.64</v>
      </c>
      <c r="F29" s="252">
        <v>283389.53999999998</v>
      </c>
      <c r="H29" s="232">
        <v>20238.3</v>
      </c>
      <c r="M29" s="252">
        <v>173850</v>
      </c>
      <c r="N29" s="252">
        <v>2650223.29</v>
      </c>
      <c r="O29" s="74">
        <v>780104.06</v>
      </c>
      <c r="P29" s="74">
        <v>166100</v>
      </c>
      <c r="R29" s="74">
        <v>684009</v>
      </c>
      <c r="T29" s="91">
        <v>911949</v>
      </c>
      <c r="W29" s="91">
        <v>493359.53</v>
      </c>
      <c r="X29" s="91">
        <v>130049.64</v>
      </c>
    </row>
    <row r="30" spans="1:24" x14ac:dyDescent="0.2">
      <c r="A30" s="252" t="s">
        <v>2079</v>
      </c>
      <c r="B30" s="90">
        <v>278078.77</v>
      </c>
      <c r="C30" s="90">
        <v>2574</v>
      </c>
      <c r="D30" s="90">
        <v>108115.14</v>
      </c>
      <c r="E30" s="252">
        <v>1739099.23</v>
      </c>
      <c r="F30" s="252">
        <v>217857.97</v>
      </c>
      <c r="H30" s="232">
        <v>16169</v>
      </c>
      <c r="J30" s="232">
        <v>35.04</v>
      </c>
      <c r="M30" s="252">
        <v>110600</v>
      </c>
      <c r="N30" s="252">
        <v>1714501.17</v>
      </c>
      <c r="O30" s="74">
        <v>569697.04</v>
      </c>
      <c r="P30" s="74">
        <v>118500</v>
      </c>
      <c r="Q30" s="74">
        <v>694.1</v>
      </c>
      <c r="R30" s="74">
        <v>427706.5</v>
      </c>
      <c r="T30" s="91">
        <v>600946.18000000005</v>
      </c>
      <c r="W30" s="91">
        <v>412972.99</v>
      </c>
      <c r="X30" s="91">
        <v>160315.62</v>
      </c>
    </row>
    <row r="31" spans="1:24" x14ac:dyDescent="0.2">
      <c r="A31" s="252" t="s">
        <v>2080</v>
      </c>
      <c r="B31" s="90">
        <v>410595.21</v>
      </c>
      <c r="C31" s="90">
        <v>0</v>
      </c>
      <c r="D31" s="90">
        <v>87553.71</v>
      </c>
      <c r="E31" s="252">
        <v>758889.51</v>
      </c>
      <c r="F31" s="252">
        <v>1266102.6000000001</v>
      </c>
      <c r="H31" s="232">
        <v>51753.42</v>
      </c>
      <c r="M31" s="252">
        <v>148750</v>
      </c>
      <c r="N31" s="252">
        <v>2482860.59</v>
      </c>
      <c r="O31" s="74">
        <v>846626.31</v>
      </c>
      <c r="R31" s="74">
        <v>650750</v>
      </c>
      <c r="T31" s="91">
        <v>943870</v>
      </c>
      <c r="W31" s="91">
        <v>605190.22</v>
      </c>
      <c r="X31" s="91">
        <v>160852.32</v>
      </c>
    </row>
    <row r="32" spans="1:24" x14ac:dyDescent="0.2">
      <c r="A32" s="252" t="s">
        <v>2081</v>
      </c>
      <c r="B32" s="90">
        <v>325227.31</v>
      </c>
      <c r="C32" s="90">
        <v>2972</v>
      </c>
      <c r="D32" s="90">
        <v>25642.65</v>
      </c>
      <c r="E32" s="252">
        <v>535029.06999999995</v>
      </c>
      <c r="F32" s="252">
        <v>277783.52</v>
      </c>
      <c r="H32" s="232">
        <v>17400</v>
      </c>
      <c r="M32" s="252">
        <v>-864160.78</v>
      </c>
      <c r="N32" s="252">
        <v>2102364.12</v>
      </c>
      <c r="O32" s="74">
        <v>469271.26</v>
      </c>
      <c r="Q32" s="74">
        <v>728.21</v>
      </c>
      <c r="R32" s="74">
        <v>598896.6</v>
      </c>
      <c r="S32" s="74">
        <v>3000</v>
      </c>
      <c r="T32" s="91">
        <v>770724.6</v>
      </c>
      <c r="W32" s="91">
        <v>231819.88</v>
      </c>
      <c r="X32" s="91">
        <v>71020.38</v>
      </c>
    </row>
    <row r="33" spans="1:25" x14ac:dyDescent="0.2">
      <c r="A33" s="252" t="s">
        <v>2082</v>
      </c>
      <c r="B33" s="90">
        <v>212207.24</v>
      </c>
      <c r="C33" s="90">
        <v>0</v>
      </c>
      <c r="D33" s="90">
        <v>54718.75</v>
      </c>
      <c r="E33" s="252">
        <v>609529.32999999996</v>
      </c>
      <c r="F33" s="252">
        <v>571180.07999999996</v>
      </c>
      <c r="H33" s="232">
        <v>25922.01</v>
      </c>
      <c r="J33" s="232">
        <v>0</v>
      </c>
      <c r="M33" s="252">
        <v>535909.46</v>
      </c>
      <c r="N33" s="252">
        <v>923152.19</v>
      </c>
      <c r="O33" s="74">
        <v>886401.18</v>
      </c>
      <c r="Q33" s="74">
        <v>424.59</v>
      </c>
      <c r="R33" s="74">
        <v>841080</v>
      </c>
      <c r="S33" s="74">
        <v>7750</v>
      </c>
      <c r="T33" s="91">
        <v>1188900</v>
      </c>
      <c r="W33" s="91">
        <v>422391.91</v>
      </c>
      <c r="X33" s="91">
        <v>122037.12</v>
      </c>
    </row>
    <row r="34" spans="1:25" x14ac:dyDescent="0.2">
      <c r="A34" s="252" t="s">
        <v>2083</v>
      </c>
      <c r="B34" s="90">
        <v>696116.07</v>
      </c>
      <c r="C34" s="90">
        <v>0</v>
      </c>
      <c r="D34" s="90">
        <v>76687.17</v>
      </c>
      <c r="E34" s="252">
        <v>1232150.52</v>
      </c>
      <c r="F34" s="252">
        <v>636531.89</v>
      </c>
      <c r="H34" s="232">
        <v>27931.3</v>
      </c>
      <c r="M34" s="252">
        <v>366128</v>
      </c>
      <c r="N34" s="252">
        <v>2548141.21</v>
      </c>
      <c r="O34" s="74">
        <v>773012.59</v>
      </c>
      <c r="P34" s="74">
        <v>268960</v>
      </c>
      <c r="Q34" s="74">
        <v>15.37</v>
      </c>
      <c r="R34" s="74">
        <v>1038900</v>
      </c>
      <c r="T34" s="91">
        <v>1195980</v>
      </c>
      <c r="W34" s="91">
        <v>579933.48</v>
      </c>
      <c r="X34" s="91">
        <v>99413.04</v>
      </c>
    </row>
    <row r="35" spans="1:25" x14ac:dyDescent="0.2">
      <c r="A35" s="252" t="s">
        <v>2136</v>
      </c>
      <c r="B35" s="90">
        <v>225551.32</v>
      </c>
      <c r="C35" s="90">
        <v>10400</v>
      </c>
      <c r="D35" s="90">
        <v>86985.14</v>
      </c>
      <c r="E35" s="252">
        <v>385447.07</v>
      </c>
      <c r="F35" s="252">
        <v>492664.54</v>
      </c>
      <c r="H35" s="232">
        <v>24800</v>
      </c>
      <c r="M35" s="252">
        <v>110400</v>
      </c>
      <c r="N35" s="252">
        <v>1650244.41</v>
      </c>
      <c r="O35" s="74">
        <v>595311.41</v>
      </c>
      <c r="P35" s="74">
        <v>35000</v>
      </c>
      <c r="Q35" s="74">
        <v>581.42999999999995</v>
      </c>
      <c r="R35" s="74">
        <v>553840.5</v>
      </c>
      <c r="T35" s="91">
        <v>715240.5</v>
      </c>
      <c r="W35" s="91">
        <v>326115.14</v>
      </c>
      <c r="X35" s="91">
        <v>133784.67000000001</v>
      </c>
    </row>
    <row r="36" spans="1:25" x14ac:dyDescent="0.2">
      <c r="A36" s="252" t="s">
        <v>2084</v>
      </c>
      <c r="B36" s="90">
        <v>343175.08</v>
      </c>
      <c r="C36" s="90">
        <v>1805.48</v>
      </c>
      <c r="D36" s="90">
        <v>31499.91</v>
      </c>
      <c r="E36" s="252">
        <v>69796.34</v>
      </c>
      <c r="F36" s="252">
        <v>384633.08</v>
      </c>
      <c r="H36" s="232">
        <v>18068.87</v>
      </c>
      <c r="M36" s="252">
        <v>-1213146.33</v>
      </c>
      <c r="N36" s="252">
        <v>1948644.79</v>
      </c>
      <c r="O36" s="74">
        <v>375114.74</v>
      </c>
      <c r="P36" s="74">
        <v>52000</v>
      </c>
      <c r="Q36" s="74">
        <v>495.31</v>
      </c>
      <c r="R36" s="74">
        <v>583730</v>
      </c>
      <c r="T36" s="91">
        <v>669650</v>
      </c>
      <c r="W36" s="91">
        <v>185111.09</v>
      </c>
      <c r="X36" s="91">
        <v>33980.400000000001</v>
      </c>
    </row>
    <row r="37" spans="1:25" x14ac:dyDescent="0.2">
      <c r="A37" s="252" t="s">
        <v>2085</v>
      </c>
      <c r="B37" s="90">
        <v>547664.19999999995</v>
      </c>
      <c r="C37" s="90">
        <v>27387.599999999999</v>
      </c>
      <c r="D37" s="90">
        <v>62408.07</v>
      </c>
      <c r="E37" s="252">
        <v>-435257.81</v>
      </c>
      <c r="F37" s="252">
        <v>882073.55</v>
      </c>
      <c r="H37" s="232">
        <v>22050</v>
      </c>
      <c r="M37" s="252">
        <v>-1253951.57</v>
      </c>
      <c r="N37" s="252">
        <v>2125603</v>
      </c>
      <c r="O37" s="74">
        <v>797785.42</v>
      </c>
      <c r="P37" s="74">
        <v>54000</v>
      </c>
      <c r="Q37" s="74">
        <v>1515.17</v>
      </c>
      <c r="R37" s="74">
        <v>1101610</v>
      </c>
      <c r="S37" s="74">
        <v>589</v>
      </c>
      <c r="T37" s="91">
        <v>1365848</v>
      </c>
      <c r="W37" s="91">
        <v>293736.81</v>
      </c>
      <c r="X37" s="91">
        <v>19464.599999999999</v>
      </c>
    </row>
    <row r="38" spans="1:25" x14ac:dyDescent="0.2">
      <c r="A38" s="252" t="s">
        <v>2086</v>
      </c>
      <c r="B38" s="90">
        <v>301439.62</v>
      </c>
      <c r="C38" s="90">
        <v>7073.4</v>
      </c>
      <c r="D38" s="90">
        <v>31413</v>
      </c>
      <c r="E38" s="252">
        <v>138741.22</v>
      </c>
      <c r="F38" s="252">
        <v>324546.01</v>
      </c>
      <c r="H38" s="232">
        <v>27759.69</v>
      </c>
      <c r="M38" s="252">
        <v>-1111470.77</v>
      </c>
      <c r="N38" s="252">
        <v>1917883.16</v>
      </c>
      <c r="O38" s="74">
        <v>396697.34</v>
      </c>
      <c r="Q38" s="74">
        <v>449</v>
      </c>
      <c r="R38" s="74">
        <v>463410</v>
      </c>
      <c r="S38" s="74">
        <v>3122</v>
      </c>
      <c r="T38" s="91">
        <v>638350</v>
      </c>
      <c r="W38" s="91">
        <v>163663.71</v>
      </c>
      <c r="X38" s="91">
        <v>63641.46</v>
      </c>
    </row>
    <row r="39" spans="1:25" x14ac:dyDescent="0.2">
      <c r="A39" s="252" t="s">
        <v>2087</v>
      </c>
      <c r="B39" s="90">
        <v>649978.18999999994</v>
      </c>
      <c r="C39" s="90">
        <v>55864.5</v>
      </c>
      <c r="D39" s="90">
        <v>91113.42</v>
      </c>
      <c r="E39" s="252">
        <v>276549.52</v>
      </c>
      <c r="F39" s="252">
        <v>1156558.68</v>
      </c>
      <c r="J39" s="232">
        <v>0</v>
      </c>
      <c r="M39" s="252">
        <v>-175946.09</v>
      </c>
      <c r="N39" s="252">
        <v>2205072.4900000002</v>
      </c>
      <c r="O39" s="74">
        <v>931137.89</v>
      </c>
      <c r="Q39" s="74">
        <v>1627.33</v>
      </c>
      <c r="R39" s="74">
        <v>736350</v>
      </c>
      <c r="S39" s="74">
        <v>16000</v>
      </c>
      <c r="T39" s="91">
        <v>1025430</v>
      </c>
      <c r="W39" s="91">
        <v>282406.23</v>
      </c>
      <c r="X39" s="91">
        <v>105001.08</v>
      </c>
      <c r="Y39" s="91">
        <v>600</v>
      </c>
    </row>
    <row r="40" spans="1:25" x14ac:dyDescent="0.2">
      <c r="A40" s="252" t="s">
        <v>2088</v>
      </c>
      <c r="B40" s="90">
        <v>525759.19999999995</v>
      </c>
      <c r="C40" s="90">
        <v>0</v>
      </c>
      <c r="D40" s="90">
        <v>111914.04</v>
      </c>
      <c r="E40" s="252">
        <v>2206119.92</v>
      </c>
      <c r="F40" s="252">
        <v>733434.58</v>
      </c>
      <c r="H40" s="232">
        <v>52699.51</v>
      </c>
      <c r="J40" s="232">
        <v>0</v>
      </c>
      <c r="M40" s="252">
        <v>1611769.95</v>
      </c>
      <c r="N40" s="252">
        <v>1879861.02</v>
      </c>
      <c r="O40" s="74">
        <v>988293.45</v>
      </c>
      <c r="Q40" s="74">
        <v>887.01</v>
      </c>
      <c r="R40" s="74">
        <v>623740</v>
      </c>
      <c r="T40" s="91">
        <v>1076320</v>
      </c>
      <c r="W40" s="91">
        <v>352119.68</v>
      </c>
      <c r="X40" s="91">
        <v>67211.520000000004</v>
      </c>
    </row>
    <row r="41" spans="1:25" x14ac:dyDescent="0.2">
      <c r="A41" s="252" t="s">
        <v>2089</v>
      </c>
      <c r="B41" s="90">
        <v>965598.43</v>
      </c>
      <c r="C41" s="90">
        <v>0</v>
      </c>
      <c r="D41" s="90">
        <v>74271.100000000006</v>
      </c>
      <c r="E41" s="252">
        <v>666273.13</v>
      </c>
      <c r="F41" s="252">
        <v>548085.56999999995</v>
      </c>
      <c r="H41" s="232">
        <v>30800</v>
      </c>
      <c r="M41" s="252">
        <v>-1711979.96</v>
      </c>
      <c r="N41" s="252">
        <v>3832429.73</v>
      </c>
      <c r="O41" s="74">
        <v>844663</v>
      </c>
      <c r="P41" s="74">
        <v>145800</v>
      </c>
      <c r="Q41" s="74">
        <v>63.25</v>
      </c>
      <c r="R41" s="74">
        <v>1154640</v>
      </c>
      <c r="T41" s="91">
        <v>1571417</v>
      </c>
      <c r="W41" s="91">
        <v>284134.13</v>
      </c>
      <c r="X41" s="91">
        <v>103050.66</v>
      </c>
      <c r="Y41" s="91">
        <v>2400</v>
      </c>
    </row>
    <row r="42" spans="1:25" x14ac:dyDescent="0.2">
      <c r="A42" s="252" t="s">
        <v>2090</v>
      </c>
      <c r="B42" s="90">
        <v>385397.98</v>
      </c>
      <c r="C42" s="90">
        <v>16524.849999999999</v>
      </c>
      <c r="D42" s="90">
        <v>53962.04</v>
      </c>
      <c r="E42" s="252">
        <v>204719.57</v>
      </c>
      <c r="F42" s="252">
        <v>1673251.22</v>
      </c>
      <c r="H42" s="232">
        <v>19350</v>
      </c>
      <c r="M42" s="252">
        <v>298327.61</v>
      </c>
      <c r="N42" s="252">
        <v>1975418.72</v>
      </c>
      <c r="O42" s="74">
        <v>647708.42000000004</v>
      </c>
      <c r="P42" s="74">
        <v>69800</v>
      </c>
      <c r="Q42" s="74">
        <v>425.51</v>
      </c>
      <c r="R42" s="74">
        <v>681080</v>
      </c>
      <c r="S42" s="74">
        <v>1680</v>
      </c>
      <c r="T42" s="91">
        <v>949897</v>
      </c>
      <c r="W42" s="91">
        <v>243848.48</v>
      </c>
      <c r="X42" s="91">
        <v>100793.12</v>
      </c>
    </row>
    <row r="43" spans="1:25" x14ac:dyDescent="0.2">
      <c r="A43" s="252" t="s">
        <v>2091</v>
      </c>
      <c r="B43" s="90">
        <v>392503.71</v>
      </c>
      <c r="C43" s="90">
        <v>2648.7</v>
      </c>
      <c r="D43" s="90">
        <v>28628.720000000001</v>
      </c>
      <c r="E43" s="252">
        <v>126362.06</v>
      </c>
      <c r="F43" s="252">
        <v>144503.28</v>
      </c>
      <c r="H43" s="232">
        <v>17661.04</v>
      </c>
      <c r="M43" s="252">
        <v>-912474.48</v>
      </c>
      <c r="N43" s="252">
        <v>1580455.21</v>
      </c>
      <c r="O43" s="74">
        <v>392268.28</v>
      </c>
      <c r="P43" s="74">
        <v>55140</v>
      </c>
      <c r="Q43" s="74">
        <v>552.15</v>
      </c>
      <c r="R43" s="74">
        <v>569960</v>
      </c>
      <c r="S43" s="74">
        <v>16750</v>
      </c>
      <c r="T43" s="91">
        <v>744740</v>
      </c>
      <c r="W43" s="91">
        <v>154252.73000000001</v>
      </c>
      <c r="X43" s="91">
        <v>63633</v>
      </c>
    </row>
    <row r="44" spans="1:25" x14ac:dyDescent="0.2">
      <c r="A44" s="252" t="s">
        <v>2092</v>
      </c>
      <c r="B44" s="90">
        <v>1151063.48</v>
      </c>
      <c r="C44" s="90">
        <v>15832.45</v>
      </c>
      <c r="D44" s="90">
        <v>74297.62</v>
      </c>
      <c r="E44" s="252">
        <v>483886.2</v>
      </c>
      <c r="F44" s="252">
        <v>582361.71</v>
      </c>
      <c r="H44" s="232">
        <v>14750</v>
      </c>
      <c r="M44" s="252">
        <v>-1003216.88</v>
      </c>
      <c r="N44" s="252">
        <v>2583577.5299999998</v>
      </c>
      <c r="O44" s="74">
        <v>679155.61</v>
      </c>
      <c r="P44" s="74">
        <v>669000</v>
      </c>
      <c r="Q44" s="74">
        <v>831.94</v>
      </c>
      <c r="R44" s="74">
        <v>754900</v>
      </c>
      <c r="T44" s="91">
        <v>983437</v>
      </c>
      <c r="W44" s="91">
        <v>278603.74</v>
      </c>
      <c r="X44" s="91">
        <v>100476</v>
      </c>
    </row>
    <row r="45" spans="1:25" x14ac:dyDescent="0.2">
      <c r="A45" s="252" t="s">
        <v>2093</v>
      </c>
      <c r="B45" s="90">
        <v>418738.76</v>
      </c>
      <c r="C45" s="90">
        <v>3124.75</v>
      </c>
      <c r="D45" s="90">
        <v>42291.13</v>
      </c>
      <c r="E45" s="252">
        <v>244618.55</v>
      </c>
      <c r="F45" s="252">
        <v>657367.74</v>
      </c>
      <c r="M45" s="252">
        <v>-509530.11</v>
      </c>
      <c r="N45" s="252">
        <v>1850667.12</v>
      </c>
      <c r="O45" s="74">
        <v>384630.25</v>
      </c>
      <c r="Q45" s="74">
        <v>97.9</v>
      </c>
      <c r="R45" s="74">
        <v>480360</v>
      </c>
      <c r="T45" s="91">
        <v>590820</v>
      </c>
      <c r="W45" s="91">
        <v>185464.59</v>
      </c>
      <c r="X45" s="91">
        <v>30587.64</v>
      </c>
    </row>
    <row r="46" spans="1:25" x14ac:dyDescent="0.2">
      <c r="A46" s="252" t="s">
        <v>2094</v>
      </c>
      <c r="B46" s="90">
        <v>263917.33</v>
      </c>
      <c r="C46" s="90">
        <v>10299</v>
      </c>
      <c r="D46" s="90">
        <v>63011.49</v>
      </c>
      <c r="E46" s="252">
        <v>319341.28000000003</v>
      </c>
      <c r="F46" s="252">
        <v>444798.81</v>
      </c>
      <c r="M46" s="252">
        <v>-2065072.41</v>
      </c>
      <c r="N46" s="252">
        <v>3139393.79</v>
      </c>
      <c r="O46" s="74">
        <v>871506.32</v>
      </c>
      <c r="Q46" s="74">
        <v>349.32</v>
      </c>
      <c r="R46" s="74">
        <v>746470</v>
      </c>
      <c r="T46" s="91">
        <v>1167710</v>
      </c>
      <c r="W46" s="91">
        <v>285090.15000000002</v>
      </c>
      <c r="X46" s="91">
        <v>105588.96</v>
      </c>
    </row>
    <row r="47" spans="1:25" x14ac:dyDescent="0.2">
      <c r="A47" s="252" t="s">
        <v>2095</v>
      </c>
      <c r="B47" s="90">
        <v>215447.3</v>
      </c>
      <c r="C47" s="90">
        <v>1059</v>
      </c>
      <c r="D47" s="90">
        <v>46328.17</v>
      </c>
      <c r="E47" s="252">
        <v>207657.96</v>
      </c>
      <c r="F47" s="252">
        <v>859913.07</v>
      </c>
      <c r="M47" s="252">
        <v>-1233203.54</v>
      </c>
      <c r="N47" s="252">
        <v>2592803.14</v>
      </c>
      <c r="O47" s="74">
        <v>453790.66</v>
      </c>
      <c r="Q47" s="74">
        <v>320.01</v>
      </c>
      <c r="R47" s="74">
        <v>751790</v>
      </c>
      <c r="S47" s="74">
        <v>250</v>
      </c>
      <c r="T47" s="91">
        <v>865610</v>
      </c>
      <c r="W47" s="91">
        <v>212229.55</v>
      </c>
      <c r="X47" s="91">
        <v>95669.22</v>
      </c>
    </row>
    <row r="48" spans="1:25" x14ac:dyDescent="0.2">
      <c r="A48" s="252" t="s">
        <v>2096</v>
      </c>
      <c r="B48" s="90">
        <v>444174.33</v>
      </c>
      <c r="C48" s="90">
        <v>15851.6</v>
      </c>
      <c r="D48" s="90">
        <v>58034.74</v>
      </c>
      <c r="E48" s="252">
        <v>111716.13</v>
      </c>
      <c r="F48" s="252">
        <v>359244.17</v>
      </c>
      <c r="H48" s="232">
        <v>21730.27</v>
      </c>
      <c r="M48" s="252">
        <v>-1235855.6299999999</v>
      </c>
      <c r="N48" s="252">
        <v>2213150.63</v>
      </c>
      <c r="O48" s="74">
        <v>282709.63</v>
      </c>
      <c r="Q48" s="74">
        <v>862.83</v>
      </c>
      <c r="R48" s="74">
        <v>672140</v>
      </c>
      <c r="S48" s="74">
        <v>18010.009999999998</v>
      </c>
      <c r="T48" s="91">
        <v>721160</v>
      </c>
      <c r="W48" s="91">
        <v>198790.15</v>
      </c>
      <c r="X48" s="91">
        <v>32452.62</v>
      </c>
    </row>
    <row r="49" spans="1:25" x14ac:dyDescent="0.2">
      <c r="A49" s="252" t="s">
        <v>2097</v>
      </c>
      <c r="B49" s="90">
        <v>233294.07999999999</v>
      </c>
      <c r="C49" s="90">
        <v>24960</v>
      </c>
      <c r="D49" s="90">
        <v>26703.88</v>
      </c>
      <c r="E49" s="252">
        <v>1477983.03</v>
      </c>
      <c r="F49" s="252">
        <v>558564.64</v>
      </c>
      <c r="H49" s="232">
        <v>3400</v>
      </c>
      <c r="M49" s="252">
        <v>186534.9</v>
      </c>
      <c r="N49" s="252">
        <v>2118686.35</v>
      </c>
      <c r="O49" s="74">
        <v>399495.93</v>
      </c>
      <c r="Q49" s="74">
        <v>312.07</v>
      </c>
      <c r="R49" s="74">
        <v>544630</v>
      </c>
      <c r="S49" s="74">
        <v>200</v>
      </c>
      <c r="T49" s="91">
        <v>659231</v>
      </c>
      <c r="W49" s="91">
        <v>168304.46</v>
      </c>
      <c r="X49" s="91">
        <v>85028.160000000003</v>
      </c>
    </row>
    <row r="50" spans="1:25" x14ac:dyDescent="0.2">
      <c r="A50" s="252" t="s">
        <v>2098</v>
      </c>
      <c r="B50" s="90">
        <v>898777.06</v>
      </c>
      <c r="C50" s="90">
        <v>0</v>
      </c>
      <c r="D50" s="90">
        <v>55607.45</v>
      </c>
      <c r="E50" s="252">
        <v>926449.85</v>
      </c>
      <c r="F50" s="252">
        <v>254266.01</v>
      </c>
      <c r="H50" s="232">
        <v>24930</v>
      </c>
      <c r="M50" s="252">
        <v>-1394410.94</v>
      </c>
      <c r="N50" s="252">
        <v>3206691.97</v>
      </c>
      <c r="O50" s="74">
        <v>1015685.54</v>
      </c>
      <c r="P50" s="74">
        <v>252900</v>
      </c>
      <c r="Q50" s="74">
        <v>1194.68</v>
      </c>
      <c r="R50" s="74">
        <v>1127692.5</v>
      </c>
      <c r="S50" s="74">
        <v>1800</v>
      </c>
      <c r="T50" s="91">
        <v>1450012.5</v>
      </c>
      <c r="W50" s="91">
        <v>359062.76</v>
      </c>
      <c r="X50" s="91">
        <v>100773.12</v>
      </c>
      <c r="Y50" s="91">
        <v>191</v>
      </c>
    </row>
    <row r="51" spans="1:25" x14ac:dyDescent="0.2">
      <c r="A51" s="252" t="s">
        <v>2099</v>
      </c>
      <c r="B51" s="90">
        <v>522648.21</v>
      </c>
      <c r="C51" s="90">
        <v>55900</v>
      </c>
      <c r="D51" s="90">
        <v>177511.87</v>
      </c>
      <c r="E51" s="252">
        <v>4</v>
      </c>
      <c r="F51" s="252">
        <v>1307662.96</v>
      </c>
      <c r="H51" s="232">
        <v>110050</v>
      </c>
      <c r="J51" s="232">
        <v>0</v>
      </c>
      <c r="M51" s="252">
        <v>-953932.85</v>
      </c>
      <c r="N51" s="252">
        <v>2598703.46</v>
      </c>
      <c r="O51" s="74">
        <v>1459124.6</v>
      </c>
      <c r="P51" s="74">
        <v>32500</v>
      </c>
      <c r="Q51" s="74">
        <v>700.84</v>
      </c>
      <c r="R51" s="74">
        <v>935390</v>
      </c>
      <c r="S51" s="74">
        <v>61800</v>
      </c>
      <c r="T51" s="91">
        <v>1574646</v>
      </c>
      <c r="W51" s="91">
        <v>290955.17</v>
      </c>
      <c r="X51" s="91">
        <v>215223.84</v>
      </c>
      <c r="Y51" s="91">
        <v>7800</v>
      </c>
    </row>
    <row r="52" spans="1:25" x14ac:dyDescent="0.2">
      <c r="A52" s="252" t="s">
        <v>2100</v>
      </c>
      <c r="B52" s="90">
        <v>542219.51</v>
      </c>
      <c r="C52" s="90">
        <v>55900</v>
      </c>
      <c r="D52" s="90">
        <v>34881.79</v>
      </c>
      <c r="E52" s="252">
        <v>223939.86</v>
      </c>
      <c r="F52" s="252">
        <v>226249.35</v>
      </c>
      <c r="H52" s="232">
        <v>14400</v>
      </c>
      <c r="J52" s="232">
        <v>0</v>
      </c>
      <c r="M52" s="252">
        <v>-1385848</v>
      </c>
      <c r="N52" s="252">
        <v>2341456.5299999998</v>
      </c>
      <c r="O52" s="74">
        <v>758418.84</v>
      </c>
      <c r="R52" s="74">
        <v>172753.5</v>
      </c>
      <c r="S52" s="74">
        <v>50000</v>
      </c>
      <c r="T52" s="91">
        <v>482567.1</v>
      </c>
      <c r="W52" s="91">
        <v>220602.58</v>
      </c>
      <c r="X52" s="91">
        <v>99523.68</v>
      </c>
    </row>
    <row r="53" spans="1:25" x14ac:dyDescent="0.2">
      <c r="A53" s="252" t="s">
        <v>2101</v>
      </c>
      <c r="B53" s="90">
        <v>840969.2</v>
      </c>
      <c r="C53" s="90">
        <v>27300</v>
      </c>
      <c r="D53" s="90">
        <v>118264.19</v>
      </c>
      <c r="E53" s="252">
        <v>2047254.31</v>
      </c>
      <c r="F53" s="252">
        <v>770663.07</v>
      </c>
      <c r="H53" s="232">
        <v>0</v>
      </c>
      <c r="J53" s="232">
        <v>0</v>
      </c>
      <c r="M53" s="252">
        <v>2008223.59</v>
      </c>
      <c r="N53" s="252">
        <v>1574485.41</v>
      </c>
      <c r="O53" s="74">
        <v>2128866.06</v>
      </c>
      <c r="Q53" s="74">
        <v>1487.93</v>
      </c>
      <c r="R53" s="74">
        <v>6747180</v>
      </c>
      <c r="T53" s="91">
        <v>7626053.7999999998</v>
      </c>
      <c r="W53" s="91">
        <v>656698.66</v>
      </c>
      <c r="X53" s="91">
        <v>225251.76</v>
      </c>
    </row>
    <row r="54" spans="1:25" x14ac:dyDescent="0.2">
      <c r="A54" s="252" t="s">
        <v>2102</v>
      </c>
      <c r="B54" s="90">
        <v>279145.34000000003</v>
      </c>
      <c r="C54" s="90">
        <v>0</v>
      </c>
      <c r="D54" s="90">
        <v>42408.99</v>
      </c>
      <c r="E54" s="252">
        <v>2</v>
      </c>
      <c r="F54" s="252">
        <v>76222.44</v>
      </c>
      <c r="H54" s="232">
        <v>12600</v>
      </c>
      <c r="M54" s="252">
        <v>-1250983.1100000001</v>
      </c>
      <c r="N54" s="252">
        <v>1566508.7</v>
      </c>
      <c r="O54" s="74">
        <v>499559.91</v>
      </c>
      <c r="Q54" s="74">
        <v>550.42999999999995</v>
      </c>
      <c r="R54" s="74">
        <v>810706</v>
      </c>
      <c r="T54" s="91">
        <v>1032865</v>
      </c>
      <c r="W54" s="91">
        <v>163806.92000000001</v>
      </c>
      <c r="X54" s="91">
        <v>11442.24</v>
      </c>
    </row>
    <row r="55" spans="1:25" x14ac:dyDescent="0.2">
      <c r="A55" s="252" t="s">
        <v>2103</v>
      </c>
      <c r="B55" s="90">
        <v>211044.95</v>
      </c>
      <c r="C55" s="90">
        <v>19200</v>
      </c>
      <c r="D55" s="90">
        <v>14796.63</v>
      </c>
      <c r="E55" s="252">
        <v>12078.32</v>
      </c>
      <c r="F55" s="252">
        <v>100329.48</v>
      </c>
      <c r="H55" s="232">
        <v>14550</v>
      </c>
      <c r="M55" s="252">
        <v>-2189294.04</v>
      </c>
      <c r="N55" s="252">
        <v>2534998.48</v>
      </c>
      <c r="O55" s="74">
        <v>693861.71</v>
      </c>
      <c r="Q55" s="74">
        <v>469.83</v>
      </c>
      <c r="R55" s="74">
        <v>998229</v>
      </c>
      <c r="T55" s="91">
        <v>1297449</v>
      </c>
      <c r="W55" s="91">
        <v>343206.24</v>
      </c>
      <c r="X55" s="91">
        <v>19941.36</v>
      </c>
    </row>
    <row r="56" spans="1:25" x14ac:dyDescent="0.2">
      <c r="A56" s="252" t="s">
        <v>2104</v>
      </c>
      <c r="B56" s="90">
        <v>392434.57</v>
      </c>
      <c r="C56" s="90">
        <v>0</v>
      </c>
      <c r="D56" s="90">
        <v>40166.14</v>
      </c>
      <c r="E56" s="252">
        <v>161874.26</v>
      </c>
      <c r="F56" s="252">
        <v>265943.56</v>
      </c>
      <c r="H56" s="232">
        <v>22350</v>
      </c>
      <c r="M56" s="252">
        <v>-1775597.1</v>
      </c>
      <c r="N56" s="252">
        <v>2415193.5099999998</v>
      </c>
      <c r="O56" s="74">
        <v>934173.14</v>
      </c>
      <c r="Q56" s="74">
        <v>592.1</v>
      </c>
      <c r="R56" s="74">
        <v>911274</v>
      </c>
      <c r="T56" s="91">
        <v>1099169</v>
      </c>
      <c r="W56" s="91">
        <v>406169.93</v>
      </c>
      <c r="X56" s="91">
        <v>50963.19</v>
      </c>
    </row>
    <row r="57" spans="1:25" x14ac:dyDescent="0.2">
      <c r="A57" s="252" t="s">
        <v>2105</v>
      </c>
      <c r="B57" s="90">
        <v>308034.53999999998</v>
      </c>
      <c r="C57" s="90">
        <v>0</v>
      </c>
      <c r="D57" s="90">
        <v>51640.14</v>
      </c>
      <c r="E57" s="252">
        <v>269577.2</v>
      </c>
      <c r="F57" s="252">
        <v>261542.59</v>
      </c>
      <c r="H57" s="232">
        <v>8673.9699999999993</v>
      </c>
      <c r="M57" s="252">
        <v>-732421.06</v>
      </c>
      <c r="N57" s="252">
        <v>1430245.31</v>
      </c>
      <c r="O57" s="74">
        <v>529064.59</v>
      </c>
      <c r="P57" s="74">
        <v>63880</v>
      </c>
      <c r="Q57" s="74">
        <v>320.02</v>
      </c>
      <c r="R57" s="74">
        <v>805094</v>
      </c>
      <c r="T57" s="91">
        <v>934415</v>
      </c>
      <c r="W57" s="91">
        <v>134703.04000000001</v>
      </c>
      <c r="X57" s="91">
        <v>117715.32</v>
      </c>
    </row>
    <row r="58" spans="1:25" x14ac:dyDescent="0.2">
      <c r="A58" s="252" t="s">
        <v>2106</v>
      </c>
      <c r="B58" s="90">
        <v>823265.24</v>
      </c>
      <c r="C58" s="90">
        <v>0</v>
      </c>
      <c r="D58" s="90">
        <v>97825.91</v>
      </c>
      <c r="E58" s="252">
        <v>1647.15</v>
      </c>
      <c r="F58" s="252">
        <v>1414558.92</v>
      </c>
      <c r="H58" s="232">
        <v>400</v>
      </c>
      <c r="M58" s="252">
        <v>-1132939.02</v>
      </c>
      <c r="N58" s="252">
        <v>2897338.69</v>
      </c>
      <c r="O58" s="74">
        <v>1092572.8799999999</v>
      </c>
      <c r="P58" s="74">
        <v>660335</v>
      </c>
      <c r="Q58" s="74">
        <v>347.06</v>
      </c>
      <c r="R58" s="74">
        <v>994583</v>
      </c>
      <c r="T58" s="91">
        <v>1313058</v>
      </c>
      <c r="W58" s="91">
        <v>514366.09</v>
      </c>
      <c r="X58" s="91">
        <v>232515.3</v>
      </c>
    </row>
    <row r="59" spans="1:25" x14ac:dyDescent="0.2">
      <c r="A59" s="252" t="s">
        <v>2107</v>
      </c>
      <c r="B59" s="90">
        <v>244098.49</v>
      </c>
      <c r="C59" s="90">
        <v>0</v>
      </c>
      <c r="D59" s="90">
        <v>57472.195</v>
      </c>
      <c r="E59" s="252">
        <v>2</v>
      </c>
      <c r="F59" s="252">
        <v>229128.9</v>
      </c>
      <c r="H59" s="232">
        <v>111400.01</v>
      </c>
      <c r="J59" s="232">
        <v>0</v>
      </c>
      <c r="M59" s="252">
        <v>-3139617.21</v>
      </c>
      <c r="N59" s="252">
        <v>3457082.1</v>
      </c>
      <c r="O59" s="74">
        <v>741718.35</v>
      </c>
      <c r="Q59" s="74">
        <v>401.8</v>
      </c>
      <c r="R59" s="74">
        <v>526582.5</v>
      </c>
      <c r="T59" s="91">
        <v>842639.7</v>
      </c>
      <c r="W59" s="91">
        <v>195017.64499999999</v>
      </c>
      <c r="X59" s="91">
        <v>57118.62</v>
      </c>
    </row>
    <row r="60" spans="1:25" x14ac:dyDescent="0.2">
      <c r="A60" s="253" t="s">
        <v>2108</v>
      </c>
      <c r="B60" s="90">
        <v>136222.96</v>
      </c>
      <c r="C60" s="90">
        <v>0</v>
      </c>
      <c r="D60" s="90">
        <v>9950</v>
      </c>
      <c r="E60" s="252">
        <v>916127.03</v>
      </c>
      <c r="F60" s="252">
        <v>253312.05</v>
      </c>
      <c r="H60" s="232">
        <v>15100</v>
      </c>
      <c r="M60" s="252">
        <v>1174157.81</v>
      </c>
      <c r="N60" s="252">
        <v>339109.18</v>
      </c>
      <c r="O60" s="74">
        <v>567377.62</v>
      </c>
      <c r="Q60" s="74">
        <v>430.21</v>
      </c>
      <c r="R60" s="74">
        <v>486186</v>
      </c>
      <c r="T60" s="91">
        <v>629406</v>
      </c>
      <c r="W60" s="91">
        <v>365946</v>
      </c>
      <c r="X60" s="91">
        <v>70872.78</v>
      </c>
      <c r="Y60" s="91">
        <v>189000</v>
      </c>
    </row>
    <row r="61" spans="1:25" x14ac:dyDescent="0.2">
      <c r="A61" s="252" t="s">
        <v>2109</v>
      </c>
      <c r="B61" s="90">
        <v>131206.85</v>
      </c>
      <c r="C61" s="90">
        <v>0</v>
      </c>
      <c r="D61" s="90">
        <v>91061.38</v>
      </c>
      <c r="E61" s="252">
        <v>249568.77</v>
      </c>
      <c r="F61" s="252">
        <v>79197.45</v>
      </c>
      <c r="H61" s="232">
        <v>38905</v>
      </c>
      <c r="J61" s="232">
        <v>0</v>
      </c>
      <c r="M61" s="252">
        <v>-1217116.1200000001</v>
      </c>
      <c r="N61" s="252">
        <v>1695206.85</v>
      </c>
      <c r="O61" s="74">
        <v>403032.92</v>
      </c>
      <c r="R61" s="74">
        <v>710046</v>
      </c>
      <c r="T61" s="91">
        <v>867323.2</v>
      </c>
      <c r="W61" s="91">
        <v>131595.22</v>
      </c>
      <c r="X61" s="91">
        <v>34395.78</v>
      </c>
    </row>
    <row r="62" spans="1:25" x14ac:dyDescent="0.2">
      <c r="A62" s="252" t="s">
        <v>2110</v>
      </c>
      <c r="B62" s="90">
        <v>542002.07999999996</v>
      </c>
      <c r="C62" s="90">
        <v>0</v>
      </c>
      <c r="D62" s="90">
        <v>20874.16</v>
      </c>
      <c r="E62" s="252">
        <v>83639.64</v>
      </c>
      <c r="F62" s="252">
        <v>300453.09000000003</v>
      </c>
      <c r="H62" s="232">
        <v>37249.730000000003</v>
      </c>
      <c r="J62" s="232">
        <v>0</v>
      </c>
      <c r="M62" s="252">
        <v>-1837905.27</v>
      </c>
      <c r="N62" s="252">
        <v>2729343.72</v>
      </c>
      <c r="O62" s="74">
        <v>859265.21</v>
      </c>
      <c r="Q62" s="74">
        <v>1032.3599999999999</v>
      </c>
      <c r="R62" s="74">
        <v>674427</v>
      </c>
      <c r="T62" s="91">
        <v>1057200.6000000001</v>
      </c>
      <c r="W62" s="91">
        <v>345586.76</v>
      </c>
      <c r="X62" s="91">
        <v>75346.42</v>
      </c>
    </row>
    <row r="63" spans="1:25" x14ac:dyDescent="0.2">
      <c r="A63" s="252" t="s">
        <v>2111</v>
      </c>
      <c r="B63" s="90">
        <v>555696.5</v>
      </c>
      <c r="C63" s="90">
        <v>0</v>
      </c>
      <c r="D63" s="90">
        <v>22790.46</v>
      </c>
      <c r="E63" s="252">
        <v>108362</v>
      </c>
      <c r="F63" s="252">
        <v>741233.82</v>
      </c>
      <c r="H63" s="232">
        <v>23269.38</v>
      </c>
      <c r="J63" s="232">
        <v>1809.2</v>
      </c>
      <c r="M63" s="252">
        <v>-1895919.76</v>
      </c>
      <c r="N63" s="252">
        <v>3207310.61</v>
      </c>
      <c r="O63" s="74">
        <v>1307102.43</v>
      </c>
      <c r="Q63" s="74">
        <v>838.22</v>
      </c>
      <c r="R63" s="74">
        <v>815891</v>
      </c>
      <c r="S63" s="74">
        <v>5000</v>
      </c>
      <c r="T63" s="91">
        <v>1265538.6000000001</v>
      </c>
      <c r="W63" s="91">
        <v>469304.12</v>
      </c>
      <c r="X63" s="91">
        <v>195305.58</v>
      </c>
      <c r="Y63" s="91">
        <v>5000</v>
      </c>
    </row>
    <row r="64" spans="1:25" x14ac:dyDescent="0.2">
      <c r="A64" s="252" t="s">
        <v>2112</v>
      </c>
      <c r="B64" s="90">
        <v>577440.75</v>
      </c>
      <c r="C64" s="90">
        <v>0</v>
      </c>
      <c r="D64" s="90">
        <v>44128.19</v>
      </c>
      <c r="E64" s="252">
        <v>93482.14</v>
      </c>
      <c r="F64" s="252">
        <v>254039.51</v>
      </c>
      <c r="H64" s="232">
        <v>90525</v>
      </c>
      <c r="M64" s="252">
        <v>-1936005.4</v>
      </c>
      <c r="N64" s="252">
        <v>2601971.02</v>
      </c>
      <c r="O64" s="74">
        <v>977794.57</v>
      </c>
      <c r="P64" s="74">
        <v>98750</v>
      </c>
      <c r="Q64" s="74">
        <v>804.55</v>
      </c>
      <c r="R64" s="74">
        <v>542062</v>
      </c>
      <c r="T64" s="91">
        <v>878742</v>
      </c>
      <c r="W64" s="91">
        <v>334360.37</v>
      </c>
      <c r="X64" s="91">
        <v>97407.78</v>
      </c>
      <c r="Y64" s="91">
        <v>5000</v>
      </c>
    </row>
    <row r="65" spans="1:25" x14ac:dyDescent="0.2">
      <c r="A65" s="252" t="s">
        <v>2113</v>
      </c>
      <c r="B65" s="90">
        <v>375324.62</v>
      </c>
      <c r="C65" s="90">
        <v>0</v>
      </c>
      <c r="D65" s="90">
        <v>36830.910000000003</v>
      </c>
      <c r="E65" s="252">
        <v>856308.9</v>
      </c>
      <c r="F65" s="252">
        <v>114369.1</v>
      </c>
      <c r="H65" s="232">
        <v>14550</v>
      </c>
      <c r="J65" s="232">
        <v>0</v>
      </c>
      <c r="M65" s="252">
        <v>-1847986.76</v>
      </c>
      <c r="N65" s="252">
        <v>3048211.32</v>
      </c>
      <c r="O65" s="74">
        <v>930883.17</v>
      </c>
      <c r="P65" s="74">
        <v>45000</v>
      </c>
      <c r="Q65" s="74">
        <v>484.97</v>
      </c>
      <c r="R65" s="74">
        <v>878448</v>
      </c>
      <c r="S65" s="74">
        <v>1800</v>
      </c>
      <c r="T65" s="91">
        <v>1288170.8</v>
      </c>
      <c r="W65" s="91">
        <v>258875.3</v>
      </c>
      <c r="X65" s="91">
        <v>91025.07</v>
      </c>
    </row>
    <row r="66" spans="1:25" x14ac:dyDescent="0.2">
      <c r="A66" s="252" t="s">
        <v>2134</v>
      </c>
      <c r="B66" s="90">
        <v>468088.26</v>
      </c>
      <c r="C66" s="90">
        <v>15900</v>
      </c>
      <c r="D66" s="90">
        <v>10613.84</v>
      </c>
      <c r="E66" s="252">
        <v>528443.93000000005</v>
      </c>
      <c r="F66" s="252">
        <v>172122.11</v>
      </c>
      <c r="H66" s="232">
        <v>7670</v>
      </c>
      <c r="M66" s="252">
        <v>-330715.87</v>
      </c>
      <c r="N66" s="252">
        <v>1312112.72</v>
      </c>
      <c r="O66" s="74">
        <v>725636.54</v>
      </c>
      <c r="P66" s="74">
        <v>85230</v>
      </c>
      <c r="Q66" s="74">
        <v>566.24</v>
      </c>
      <c r="R66" s="74">
        <v>529740</v>
      </c>
      <c r="T66" s="91">
        <v>745500</v>
      </c>
      <c r="W66" s="91">
        <v>168426.51</v>
      </c>
      <c r="X66" s="91">
        <v>142138.98000000001</v>
      </c>
    </row>
    <row r="67" spans="1:25" x14ac:dyDescent="0.2">
      <c r="A67" s="252" t="s">
        <v>2114</v>
      </c>
      <c r="B67" s="90">
        <v>821137.34</v>
      </c>
      <c r="C67" s="90">
        <v>0</v>
      </c>
      <c r="D67" s="90">
        <v>69975.44</v>
      </c>
      <c r="E67" s="252">
        <v>822387.25</v>
      </c>
      <c r="F67" s="252">
        <v>252553.53</v>
      </c>
      <c r="H67" s="232">
        <v>23100</v>
      </c>
      <c r="J67" s="232">
        <v>0</v>
      </c>
      <c r="M67" s="252">
        <v>891950.75</v>
      </c>
      <c r="N67" s="252">
        <v>997975.02</v>
      </c>
      <c r="O67" s="74">
        <v>528329.59</v>
      </c>
      <c r="Q67" s="74">
        <v>1620.82</v>
      </c>
      <c r="R67" s="74">
        <v>679290</v>
      </c>
      <c r="S67" s="74">
        <v>40946</v>
      </c>
      <c r="T67" s="91">
        <v>848305</v>
      </c>
      <c r="W67" s="91">
        <v>253272.38</v>
      </c>
      <c r="X67" s="91">
        <v>66162.240000000005</v>
      </c>
    </row>
    <row r="68" spans="1:25" x14ac:dyDescent="0.2">
      <c r="A68" s="252" t="s">
        <v>2115</v>
      </c>
      <c r="B68" s="90">
        <v>295043.59000000003</v>
      </c>
      <c r="C68" s="90">
        <v>43060.86</v>
      </c>
      <c r="D68" s="90">
        <v>43411.35</v>
      </c>
      <c r="E68" s="252">
        <v>661376</v>
      </c>
      <c r="F68" s="252">
        <v>216145.71</v>
      </c>
      <c r="I68" s="232">
        <v>67440</v>
      </c>
      <c r="M68" s="252">
        <v>-3012117.94</v>
      </c>
      <c r="N68" s="252">
        <v>4031791.24</v>
      </c>
      <c r="O68" s="74">
        <v>768292.2</v>
      </c>
      <c r="Q68" s="74">
        <v>558.02</v>
      </c>
      <c r="R68" s="74">
        <v>644020</v>
      </c>
      <c r="T68" s="91">
        <v>922445</v>
      </c>
      <c r="U68" s="91">
        <v>5460</v>
      </c>
      <c r="W68" s="91">
        <v>240279.71</v>
      </c>
      <c r="X68" s="91">
        <v>47526.3</v>
      </c>
      <c r="Y68" s="91">
        <v>11980</v>
      </c>
    </row>
    <row r="69" spans="1:25" x14ac:dyDescent="0.2">
      <c r="A69" s="252" t="s">
        <v>2116</v>
      </c>
      <c r="B69" s="90">
        <v>693177.22</v>
      </c>
      <c r="C69" s="90">
        <v>32492.6</v>
      </c>
      <c r="D69" s="90">
        <v>92116.15</v>
      </c>
      <c r="E69" s="252">
        <v>254897.34</v>
      </c>
      <c r="F69" s="252">
        <v>423965.58</v>
      </c>
      <c r="H69" s="232">
        <v>70163.62</v>
      </c>
      <c r="M69" s="252">
        <v>1711382.27</v>
      </c>
      <c r="N69" s="252">
        <v>73641.19</v>
      </c>
      <c r="O69" s="74">
        <v>813543.79</v>
      </c>
      <c r="P69" s="74">
        <v>124050</v>
      </c>
      <c r="Q69" s="74">
        <v>1504.63</v>
      </c>
      <c r="R69" s="74">
        <v>981620</v>
      </c>
      <c r="S69" s="74">
        <v>153468</v>
      </c>
      <c r="T69" s="91">
        <v>1372280</v>
      </c>
      <c r="W69" s="91">
        <v>820075.89</v>
      </c>
      <c r="X69" s="91">
        <v>58206.720000000001</v>
      </c>
    </row>
    <row r="70" spans="1:25" x14ac:dyDescent="0.2">
      <c r="A70" s="252" t="s">
        <v>2117</v>
      </c>
      <c r="B70" s="90">
        <v>147116</v>
      </c>
      <c r="C70" s="90">
        <v>0</v>
      </c>
      <c r="D70" s="90">
        <v>64802.02</v>
      </c>
      <c r="E70" s="252">
        <v>3</v>
      </c>
      <c r="F70" s="252">
        <v>-124421.6</v>
      </c>
      <c r="L70" s="252">
        <v>-450851.04</v>
      </c>
      <c r="N70" s="252">
        <v>607615.71</v>
      </c>
      <c r="O70" s="74">
        <v>641929.71</v>
      </c>
      <c r="Q70" s="74">
        <v>404.49</v>
      </c>
      <c r="R70" s="74">
        <v>555120</v>
      </c>
      <c r="T70" s="91">
        <v>826104</v>
      </c>
      <c r="W70" s="91">
        <v>295632.84999999998</v>
      </c>
      <c r="X70" s="91">
        <v>124428.6</v>
      </c>
    </row>
    <row r="71" spans="1:25" x14ac:dyDescent="0.2">
      <c r="A71" s="252" t="s">
        <v>2118</v>
      </c>
      <c r="B71" s="90">
        <v>526462.84</v>
      </c>
      <c r="C71" s="90">
        <v>0</v>
      </c>
      <c r="D71" s="90">
        <v>47335.79</v>
      </c>
      <c r="E71" s="252">
        <v>616071.91</v>
      </c>
      <c r="F71" s="252">
        <v>802348.29</v>
      </c>
      <c r="H71" s="232">
        <v>39956.5</v>
      </c>
      <c r="M71" s="252">
        <v>-1607887.93</v>
      </c>
      <c r="N71" s="252">
        <v>3812852.35</v>
      </c>
      <c r="O71" s="74">
        <v>610975.34</v>
      </c>
      <c r="Q71" s="74">
        <v>1165.25</v>
      </c>
      <c r="R71" s="74">
        <v>348468</v>
      </c>
      <c r="S71" s="74">
        <v>160342</v>
      </c>
      <c r="T71" s="91">
        <v>702195</v>
      </c>
      <c r="W71" s="91">
        <v>299112.46000000002</v>
      </c>
      <c r="X71" s="91">
        <v>324571.21999999997</v>
      </c>
    </row>
    <row r="72" spans="1:25" x14ac:dyDescent="0.2">
      <c r="A72" s="252" t="s">
        <v>2119</v>
      </c>
      <c r="B72" s="90">
        <v>265093.17</v>
      </c>
      <c r="C72" s="90">
        <v>33622.800000000003</v>
      </c>
      <c r="D72" s="90">
        <v>84411.39</v>
      </c>
      <c r="E72" s="252">
        <v>595972.15</v>
      </c>
      <c r="F72" s="252">
        <v>189122.31</v>
      </c>
      <c r="H72" s="232">
        <v>60173</v>
      </c>
      <c r="M72" s="252">
        <v>-894450.52</v>
      </c>
      <c r="N72" s="252">
        <v>1909993.72</v>
      </c>
      <c r="O72" s="74">
        <v>810233.51</v>
      </c>
      <c r="Q72" s="74">
        <v>510.44</v>
      </c>
      <c r="R72" s="74">
        <v>608280</v>
      </c>
      <c r="T72" s="91">
        <v>973936</v>
      </c>
      <c r="W72" s="91">
        <v>230549.85</v>
      </c>
      <c r="X72" s="91">
        <v>73038.48</v>
      </c>
    </row>
    <row r="73" spans="1:25" x14ac:dyDescent="0.2">
      <c r="A73" s="252" t="s">
        <v>2120</v>
      </c>
      <c r="B73" s="90">
        <v>104152.62</v>
      </c>
      <c r="C73" s="90">
        <v>27697.01</v>
      </c>
      <c r="D73" s="90">
        <v>35709.370000000003</v>
      </c>
      <c r="E73" s="252">
        <v>255858.95</v>
      </c>
      <c r="F73" s="252">
        <v>19926.419999999998</v>
      </c>
      <c r="H73" s="232">
        <v>3000</v>
      </c>
      <c r="M73" s="252">
        <v>-953667.24</v>
      </c>
      <c r="N73" s="252">
        <v>1439320.15</v>
      </c>
      <c r="O73" s="74">
        <v>831199.2</v>
      </c>
      <c r="Q73" s="74">
        <v>260.8</v>
      </c>
      <c r="R73" s="74">
        <v>343560</v>
      </c>
      <c r="S73" s="74">
        <v>178887</v>
      </c>
      <c r="T73" s="91">
        <v>859910</v>
      </c>
      <c r="W73" s="91">
        <v>423749.4</v>
      </c>
      <c r="X73" s="91">
        <v>70483.14</v>
      </c>
    </row>
    <row r="74" spans="1:25" x14ac:dyDescent="0.2">
      <c r="A74" s="252" t="s">
        <v>2121</v>
      </c>
      <c r="B74" s="90">
        <v>395834.96</v>
      </c>
      <c r="C74" s="90">
        <v>24655.27</v>
      </c>
      <c r="D74" s="90">
        <v>56151.01</v>
      </c>
      <c r="E74" s="252">
        <v>939667.41</v>
      </c>
      <c r="F74" s="252">
        <v>188232.97</v>
      </c>
      <c r="M74" s="252">
        <v>-3371071.5</v>
      </c>
      <c r="N74" s="252">
        <v>4868817.07</v>
      </c>
      <c r="O74" s="74">
        <v>896108.14</v>
      </c>
      <c r="R74" s="74">
        <v>338850</v>
      </c>
      <c r="T74" s="91">
        <v>705930</v>
      </c>
      <c r="U74" s="91">
        <v>950</v>
      </c>
      <c r="W74" s="91">
        <v>308330.99</v>
      </c>
      <c r="X74" s="91">
        <v>65606.100000000006</v>
      </c>
    </row>
    <row r="75" spans="1:25" x14ac:dyDescent="0.2">
      <c r="A75" s="252" t="s">
        <v>2122</v>
      </c>
      <c r="B75" s="90">
        <v>118143.71</v>
      </c>
      <c r="C75" s="90">
        <v>0</v>
      </c>
      <c r="D75" s="90">
        <v>46893.31</v>
      </c>
      <c r="E75" s="252">
        <v>449079.99</v>
      </c>
      <c r="F75" s="252">
        <v>143019.32999999999</v>
      </c>
      <c r="H75" s="232">
        <v>80550</v>
      </c>
      <c r="M75" s="252">
        <v>276457.03000000003</v>
      </c>
      <c r="N75" s="252">
        <v>310741.76000000001</v>
      </c>
      <c r="O75" s="74">
        <v>484107.82</v>
      </c>
      <c r="Q75" s="74">
        <v>322.26</v>
      </c>
      <c r="R75" s="74">
        <v>645000</v>
      </c>
      <c r="T75" s="91">
        <v>845864</v>
      </c>
      <c r="W75" s="91">
        <v>135699.87</v>
      </c>
      <c r="X75" s="91">
        <v>50244.66</v>
      </c>
    </row>
    <row r="76" spans="1:25" x14ac:dyDescent="0.2">
      <c r="A76" s="252" t="s">
        <v>2123</v>
      </c>
      <c r="B76" s="90">
        <v>44697.599999999999</v>
      </c>
      <c r="C76" s="90">
        <v>0</v>
      </c>
      <c r="D76" s="90">
        <v>62705.08</v>
      </c>
      <c r="E76" s="252">
        <v>197682.37</v>
      </c>
      <c r="F76" s="252">
        <v>164462.1</v>
      </c>
      <c r="M76" s="252">
        <v>-2648078.71</v>
      </c>
      <c r="N76" s="252">
        <v>3225580.14</v>
      </c>
      <c r="O76" s="74">
        <v>573454.84</v>
      </c>
      <c r="Q76" s="74">
        <v>244.06</v>
      </c>
      <c r="R76" s="74">
        <v>170100</v>
      </c>
      <c r="S76" s="74">
        <v>1000</v>
      </c>
      <c r="T76" s="91">
        <v>375240</v>
      </c>
      <c r="W76" s="91">
        <v>256134.42</v>
      </c>
      <c r="X76" s="91">
        <v>70286.759999999995</v>
      </c>
    </row>
    <row r="77" spans="1:25" x14ac:dyDescent="0.2">
      <c r="A77" s="252" t="s">
        <v>2124</v>
      </c>
      <c r="B77" s="90">
        <v>591293.09</v>
      </c>
      <c r="C77" s="90">
        <v>24475.14</v>
      </c>
      <c r="D77" s="90">
        <v>35462.78</v>
      </c>
      <c r="E77" s="252">
        <v>470800.17</v>
      </c>
      <c r="F77" s="252">
        <v>247778.42</v>
      </c>
      <c r="K77" s="252">
        <v>255150</v>
      </c>
      <c r="M77" s="252">
        <v>-1522828.36</v>
      </c>
      <c r="N77" s="252">
        <v>2484321.89</v>
      </c>
      <c r="O77" s="74">
        <v>1139018.49</v>
      </c>
      <c r="Q77" s="74">
        <v>1101.04</v>
      </c>
      <c r="R77" s="74">
        <v>402660</v>
      </c>
      <c r="S77" s="74">
        <v>300</v>
      </c>
      <c r="T77" s="91">
        <v>881240</v>
      </c>
      <c r="W77" s="91">
        <v>390669.96</v>
      </c>
      <c r="X77" s="91">
        <v>70111.5</v>
      </c>
    </row>
    <row r="78" spans="1:25" x14ac:dyDescent="0.2">
      <c r="A78" s="252" t="s">
        <v>2132</v>
      </c>
      <c r="B78" s="90">
        <v>126751.64</v>
      </c>
      <c r="C78" s="90">
        <v>0</v>
      </c>
      <c r="D78" s="90">
        <v>33985.32</v>
      </c>
      <c r="E78" s="252">
        <v>276147.90000000002</v>
      </c>
      <c r="F78" s="252">
        <v>38012.01</v>
      </c>
      <c r="M78" s="252">
        <v>-933912.4</v>
      </c>
      <c r="N78" s="252">
        <v>1412549.96</v>
      </c>
      <c r="O78" s="74">
        <v>368818.66</v>
      </c>
      <c r="Q78" s="74">
        <v>308.45999999999998</v>
      </c>
      <c r="S78" s="74">
        <v>530850</v>
      </c>
      <c r="T78" s="91">
        <v>670110</v>
      </c>
      <c r="W78" s="91">
        <v>154951.35</v>
      </c>
      <c r="X78" s="91">
        <v>69458.460000000006</v>
      </c>
    </row>
    <row r="79" spans="1:25" x14ac:dyDescent="0.2">
      <c r="A79" s="252" t="s">
        <v>2135</v>
      </c>
      <c r="B79" s="90">
        <v>290343.52</v>
      </c>
      <c r="C79" s="90">
        <v>0</v>
      </c>
      <c r="D79" s="90">
        <v>84312.11</v>
      </c>
      <c r="E79" s="252">
        <v>732545.3</v>
      </c>
      <c r="F79" s="252">
        <v>16443.16</v>
      </c>
      <c r="G79" s="232">
        <v>900</v>
      </c>
      <c r="H79" s="232">
        <v>27600</v>
      </c>
      <c r="M79" s="252">
        <v>-1131637.8700000001</v>
      </c>
      <c r="N79" s="252">
        <v>2368149.29</v>
      </c>
      <c r="O79" s="74">
        <v>472542.45</v>
      </c>
      <c r="Q79" s="74">
        <v>739.12</v>
      </c>
      <c r="R79" s="74">
        <v>793650</v>
      </c>
      <c r="S79" s="74">
        <v>47754</v>
      </c>
      <c r="T79" s="91">
        <v>901428</v>
      </c>
      <c r="W79" s="91">
        <v>355887.88</v>
      </c>
      <c r="X79" s="91">
        <v>70480.02</v>
      </c>
    </row>
    <row r="80" spans="1:25" x14ac:dyDescent="0.2">
      <c r="A80" s="252" t="s">
        <v>2125</v>
      </c>
      <c r="B80" s="90">
        <v>422493.23</v>
      </c>
      <c r="C80" s="90">
        <v>36135</v>
      </c>
      <c r="D80" s="90">
        <v>27580.48</v>
      </c>
      <c r="E80" s="252">
        <v>481992.9</v>
      </c>
      <c r="F80" s="252">
        <v>323188.74</v>
      </c>
      <c r="H80" s="232">
        <v>23535</v>
      </c>
      <c r="M80" s="252">
        <v>-1476227.03</v>
      </c>
      <c r="N80" s="252">
        <v>2500428.33</v>
      </c>
      <c r="O80" s="74">
        <v>915117.62</v>
      </c>
      <c r="Q80" s="74">
        <v>678.89</v>
      </c>
      <c r="R80" s="74">
        <v>453115.3</v>
      </c>
      <c r="T80" s="91">
        <v>665053.30000000005</v>
      </c>
      <c r="W80" s="91">
        <v>334080</v>
      </c>
      <c r="X80" s="91">
        <v>95471.46</v>
      </c>
    </row>
    <row r="81" spans="1:24" x14ac:dyDescent="0.2">
      <c r="A81" s="252" t="s">
        <v>2126</v>
      </c>
      <c r="B81" s="90">
        <v>304856.68</v>
      </c>
      <c r="C81" s="90">
        <v>2112</v>
      </c>
      <c r="D81" s="90">
        <v>53029.599999999999</v>
      </c>
      <c r="E81" s="252">
        <v>5</v>
      </c>
      <c r="F81" s="252">
        <v>240639.04</v>
      </c>
      <c r="H81" s="232">
        <v>8700</v>
      </c>
      <c r="M81" s="252">
        <v>-1733354.94</v>
      </c>
      <c r="N81" s="252">
        <v>2140561.41</v>
      </c>
      <c r="O81" s="74">
        <v>652721.72</v>
      </c>
      <c r="P81" s="74">
        <v>37805</v>
      </c>
      <c r="Q81" s="74">
        <v>460.03</v>
      </c>
      <c r="R81" s="74">
        <v>423060</v>
      </c>
      <c r="T81" s="91">
        <v>681020</v>
      </c>
      <c r="W81" s="91">
        <v>156366.44</v>
      </c>
      <c r="X81" s="91">
        <v>35780.46</v>
      </c>
    </row>
    <row r="82" spans="1:24" x14ac:dyDescent="0.2">
      <c r="A82" s="252" t="s">
        <v>2127</v>
      </c>
      <c r="B82" s="90">
        <v>415818.25</v>
      </c>
      <c r="C82" s="90">
        <v>3498</v>
      </c>
      <c r="D82" s="90">
        <v>39181.599999999999</v>
      </c>
      <c r="E82" s="252">
        <v>841543.84</v>
      </c>
      <c r="F82" s="252">
        <v>594657.07999999996</v>
      </c>
      <c r="H82" s="232">
        <v>126425</v>
      </c>
      <c r="J82" s="232">
        <v>0</v>
      </c>
      <c r="M82" s="252">
        <v>-489112.87</v>
      </c>
      <c r="N82" s="252">
        <v>2191938.59</v>
      </c>
      <c r="O82" s="74">
        <v>1021465.89</v>
      </c>
      <c r="P82" s="74">
        <v>98068</v>
      </c>
      <c r="Q82" s="74">
        <v>660.39</v>
      </c>
      <c r="R82" s="74">
        <v>606759</v>
      </c>
      <c r="T82" s="91">
        <v>1025561</v>
      </c>
      <c r="W82" s="91">
        <v>292230.15000000002</v>
      </c>
      <c r="X82" s="91">
        <v>166015.07999999999</v>
      </c>
    </row>
    <row r="83" spans="1:24" x14ac:dyDescent="0.2">
      <c r="A83" s="252" t="s">
        <v>2128</v>
      </c>
      <c r="B83" s="90">
        <v>522673.99</v>
      </c>
      <c r="C83" s="90">
        <v>7029</v>
      </c>
      <c r="D83" s="90">
        <v>63136.6</v>
      </c>
      <c r="E83" s="252">
        <v>1088026.1000000001</v>
      </c>
      <c r="F83" s="252">
        <v>391493.78</v>
      </c>
      <c r="H83" s="232">
        <v>27231.3</v>
      </c>
      <c r="M83" s="252">
        <v>-1998886.27</v>
      </c>
      <c r="N83" s="252">
        <v>4194803.6500000004</v>
      </c>
      <c r="O83" s="74">
        <v>584833.73</v>
      </c>
      <c r="Q83" s="74">
        <v>1004.53</v>
      </c>
      <c r="R83" s="74">
        <v>789277.5</v>
      </c>
      <c r="T83" s="91">
        <v>948577.5</v>
      </c>
      <c r="W83" s="91">
        <v>362023.75</v>
      </c>
      <c r="X83" s="91">
        <v>195258.72</v>
      </c>
    </row>
    <row r="84" spans="1:24" x14ac:dyDescent="0.2">
      <c r="A84" s="252" t="s">
        <v>2129</v>
      </c>
      <c r="B84" s="90">
        <v>155508.95000000001</v>
      </c>
      <c r="C84" s="90">
        <v>1842.55</v>
      </c>
      <c r="D84" s="90">
        <v>14394.9</v>
      </c>
      <c r="E84" s="252">
        <v>635725.96</v>
      </c>
      <c r="F84" s="252">
        <v>214801.94</v>
      </c>
      <c r="H84" s="232">
        <v>29850</v>
      </c>
      <c r="M84" s="252">
        <v>-1136821.27</v>
      </c>
      <c r="N84" s="252">
        <v>2119139.65</v>
      </c>
      <c r="O84" s="74">
        <v>572500.81999999995</v>
      </c>
      <c r="Q84" s="74">
        <v>215</v>
      </c>
      <c r="R84" s="74">
        <v>556691</v>
      </c>
      <c r="T84" s="91">
        <v>806460</v>
      </c>
      <c r="W84" s="91">
        <v>170951.85</v>
      </c>
      <c r="X84" s="91">
        <v>129735.05</v>
      </c>
    </row>
    <row r="85" spans="1:24" x14ac:dyDescent="0.2">
      <c r="A85" s="252" t="s">
        <v>2130</v>
      </c>
      <c r="B85" s="90">
        <v>493520.29</v>
      </c>
      <c r="C85" s="90">
        <v>830</v>
      </c>
      <c r="D85" s="90">
        <v>56097.67</v>
      </c>
      <c r="E85" s="252">
        <v>279233.14</v>
      </c>
      <c r="F85" s="252">
        <v>376204.72</v>
      </c>
      <c r="H85" s="232">
        <v>15918.55</v>
      </c>
      <c r="M85" s="252">
        <v>174977.5</v>
      </c>
      <c r="N85" s="252">
        <v>1096893.17</v>
      </c>
      <c r="O85" s="74">
        <v>688121.27</v>
      </c>
      <c r="R85" s="74">
        <v>791040</v>
      </c>
      <c r="T85" s="91">
        <v>917640</v>
      </c>
      <c r="W85" s="91">
        <v>364532.31</v>
      </c>
      <c r="X85" s="91">
        <v>134940.35999999999</v>
      </c>
    </row>
    <row r="86" spans="1:24" x14ac:dyDescent="0.2">
      <c r="A86" s="252" t="s">
        <v>2131</v>
      </c>
      <c r="B86" s="90">
        <v>431253.44</v>
      </c>
      <c r="C86" s="90">
        <v>6501</v>
      </c>
      <c r="D86" s="90">
        <v>35134.79</v>
      </c>
      <c r="E86" s="252">
        <v>359602.38</v>
      </c>
      <c r="F86" s="252">
        <v>260959.85</v>
      </c>
      <c r="H86" s="232">
        <v>24415.9</v>
      </c>
      <c r="M86" s="252">
        <v>-2020759.86</v>
      </c>
      <c r="N86" s="252">
        <v>3207738.11</v>
      </c>
      <c r="O86" s="74">
        <v>502619.27</v>
      </c>
      <c r="R86" s="74">
        <v>655261</v>
      </c>
      <c r="S86" s="74">
        <v>6000</v>
      </c>
      <c r="T86" s="91">
        <v>729065</v>
      </c>
      <c r="W86" s="91">
        <v>365403.7</v>
      </c>
      <c r="X86" s="91">
        <v>146890.26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topLeftCell="A7" zoomScale="82" zoomScaleNormal="82" workbookViewId="0">
      <selection activeCell="F38" sqref="F38"/>
    </sheetView>
  </sheetViews>
  <sheetFormatPr defaultColWidth="2.75" defaultRowHeight="14.25" x14ac:dyDescent="0.2"/>
  <cols>
    <col min="1" max="1" width="5.5" style="273" bestFit="1" customWidth="1"/>
    <col min="2" max="2" width="14.75" style="273" customWidth="1"/>
    <col min="3" max="3" width="7.5" style="283" bestFit="1" customWidth="1"/>
    <col min="4" max="4" width="44.625" style="283" bestFit="1" customWidth="1"/>
    <col min="5" max="5" width="29" style="252"/>
    <col min="6" max="8" width="29" style="90"/>
    <col min="9" max="10" width="29" style="252"/>
    <col min="11" max="14" width="29" style="232"/>
    <col min="15" max="18" width="29" style="252"/>
    <col min="19" max="23" width="29" style="74"/>
    <col min="24" max="28" width="29" style="91"/>
    <col min="29" max="29" width="33.125" style="91" bestFit="1" customWidth="1"/>
    <col min="30" max="30" width="16.375" style="267" customWidth="1"/>
    <col min="31" max="31" width="13.5" style="290" bestFit="1" customWidth="1"/>
    <col min="32" max="32" width="17.375" style="284" bestFit="1" customWidth="1"/>
    <col min="33" max="33" width="17.625" style="286" bestFit="1" customWidth="1"/>
    <col min="34" max="34" width="19.125" style="287" bestFit="1" customWidth="1"/>
    <col min="35" max="35" width="14.625" style="291" bestFit="1" customWidth="1"/>
    <col min="36" max="16384" width="2.75" style="273"/>
  </cols>
  <sheetData>
    <row r="1" spans="1:35" x14ac:dyDescent="0.2">
      <c r="E1" s="252" t="s">
        <v>1433</v>
      </c>
      <c r="F1" s="90" t="s">
        <v>1434</v>
      </c>
      <c r="G1" s="90" t="s">
        <v>1435</v>
      </c>
      <c r="H1" s="90" t="s">
        <v>1436</v>
      </c>
      <c r="I1" s="252" t="s">
        <v>1438</v>
      </c>
      <c r="J1" s="252" t="s">
        <v>1439</v>
      </c>
      <c r="K1" s="232" t="s">
        <v>1442</v>
      </c>
      <c r="L1" s="232" t="s">
        <v>1443</v>
      </c>
      <c r="M1" s="232" t="s">
        <v>1444</v>
      </c>
      <c r="N1" s="232" t="s">
        <v>1445</v>
      </c>
      <c r="O1" s="252" t="s">
        <v>1446</v>
      </c>
      <c r="P1" s="252" t="s">
        <v>1447</v>
      </c>
      <c r="Q1" s="252" t="s">
        <v>1448</v>
      </c>
      <c r="R1" s="252" t="s">
        <v>1449</v>
      </c>
      <c r="S1" s="74" t="s">
        <v>1452</v>
      </c>
      <c r="T1" s="74" t="s">
        <v>1453</v>
      </c>
      <c r="U1" s="74" t="s">
        <v>1454</v>
      </c>
      <c r="V1" s="74" t="s">
        <v>1455</v>
      </c>
      <c r="W1" s="74" t="s">
        <v>1456</v>
      </c>
      <c r="X1" s="91" t="s">
        <v>1457</v>
      </c>
      <c r="Y1" s="91" t="s">
        <v>1458</v>
      </c>
      <c r="Z1" s="91" t="s">
        <v>1459</v>
      </c>
      <c r="AA1" s="91" t="s">
        <v>1460</v>
      </c>
      <c r="AB1" s="91" t="s">
        <v>1461</v>
      </c>
      <c r="AC1" s="91" t="s">
        <v>1464</v>
      </c>
      <c r="AD1" s="267" t="s">
        <v>6</v>
      </c>
      <c r="AE1" s="268" t="s">
        <v>7</v>
      </c>
      <c r="AF1" s="284" t="s">
        <v>8</v>
      </c>
      <c r="AG1" s="285" t="s">
        <v>9</v>
      </c>
      <c r="AH1" s="270" t="s">
        <v>10</v>
      </c>
      <c r="AI1" s="272" t="s">
        <v>11</v>
      </c>
    </row>
    <row r="2" spans="1:35" x14ac:dyDescent="0.2">
      <c r="B2" s="273" t="s">
        <v>55</v>
      </c>
      <c r="C2" s="283" t="s">
        <v>166</v>
      </c>
      <c r="E2" s="252" t="s">
        <v>1465</v>
      </c>
      <c r="F2" s="90" t="s">
        <v>1466</v>
      </c>
      <c r="G2" s="90" t="s">
        <v>1467</v>
      </c>
      <c r="H2" s="90" t="s">
        <v>1468</v>
      </c>
      <c r="I2" s="252" t="s">
        <v>1470</v>
      </c>
      <c r="J2" s="252" t="s">
        <v>1471</v>
      </c>
      <c r="K2" s="232" t="s">
        <v>1474</v>
      </c>
      <c r="L2" s="232" t="s">
        <v>1475</v>
      </c>
      <c r="M2" s="232" t="s">
        <v>1476</v>
      </c>
      <c r="N2" s="232" t="s">
        <v>1477</v>
      </c>
      <c r="O2" s="252" t="s">
        <v>1478</v>
      </c>
      <c r="P2" s="252" t="s">
        <v>1479</v>
      </c>
      <c r="Q2" s="252" t="s">
        <v>1480</v>
      </c>
      <c r="R2" s="252" t="s">
        <v>1481</v>
      </c>
      <c r="S2" s="74" t="s">
        <v>1484</v>
      </c>
      <c r="T2" s="74" t="s">
        <v>1485</v>
      </c>
      <c r="U2" s="74" t="s">
        <v>1486</v>
      </c>
      <c r="V2" s="74" t="s">
        <v>1487</v>
      </c>
      <c r="W2" s="74" t="s">
        <v>1488</v>
      </c>
      <c r="X2" s="91" t="s">
        <v>1489</v>
      </c>
      <c r="Y2" s="91" t="s">
        <v>1490</v>
      </c>
      <c r="Z2" s="91" t="s">
        <v>1491</v>
      </c>
      <c r="AA2" s="91" t="s">
        <v>1492</v>
      </c>
      <c r="AB2" s="91" t="s">
        <v>1493</v>
      </c>
      <c r="AC2" s="91" t="s">
        <v>1496</v>
      </c>
      <c r="AE2" s="268"/>
      <c r="AI2" s="269"/>
    </row>
    <row r="3" spans="1:35" x14ac:dyDescent="0.2">
      <c r="E3" s="252" t="s">
        <v>1497</v>
      </c>
      <c r="F3" s="90">
        <v>34772760.57</v>
      </c>
      <c r="G3" s="90">
        <v>911286.24</v>
      </c>
      <c r="H3" s="90">
        <v>4635112.2649999997</v>
      </c>
      <c r="I3" s="252">
        <v>50212468.380000003</v>
      </c>
      <c r="J3" s="252">
        <v>38581967.350000001</v>
      </c>
      <c r="K3" s="232">
        <v>900</v>
      </c>
      <c r="L3" s="232">
        <v>2058739.15</v>
      </c>
      <c r="M3" s="232">
        <v>67440</v>
      </c>
      <c r="N3" s="232">
        <v>1844.24</v>
      </c>
      <c r="O3" s="252">
        <v>255150</v>
      </c>
      <c r="P3" s="252">
        <v>-450851.04</v>
      </c>
      <c r="Q3" s="252">
        <v>-62255054.5</v>
      </c>
      <c r="R3" s="252">
        <v>189694652.86000001</v>
      </c>
      <c r="S3" s="74">
        <v>58284017.969999999</v>
      </c>
      <c r="T3" s="74">
        <v>5708093</v>
      </c>
      <c r="U3" s="74">
        <v>51802.12</v>
      </c>
      <c r="V3" s="74">
        <v>61453750.399999999</v>
      </c>
      <c r="W3" s="74">
        <v>2442119.0099999998</v>
      </c>
      <c r="X3" s="91">
        <v>86023360.879999995</v>
      </c>
      <c r="Y3" s="91">
        <v>6410</v>
      </c>
      <c r="Z3" s="91">
        <v>1860</v>
      </c>
      <c r="AA3" s="91">
        <v>26444536.885000002</v>
      </c>
      <c r="AB3" s="91">
        <v>8787203.7699999996</v>
      </c>
      <c r="AC3" s="91">
        <v>222121</v>
      </c>
      <c r="AD3" s="267">
        <f t="shared" ref="AD3:AI3" si="0">SUM(AD4:AD86)</f>
        <v>40319159.075000025</v>
      </c>
      <c r="AE3" s="268">
        <f t="shared" si="0"/>
        <v>2128923.39</v>
      </c>
      <c r="AF3" s="284">
        <f t="shared" si="0"/>
        <v>38190235.68500001</v>
      </c>
      <c r="AG3" s="286">
        <f t="shared" si="0"/>
        <v>127939782.50000003</v>
      </c>
      <c r="AH3" s="287">
        <f t="shared" si="0"/>
        <v>121485492.53500007</v>
      </c>
      <c r="AI3" s="269">
        <f t="shared" si="0"/>
        <v>6454289.964999998</v>
      </c>
    </row>
    <row r="4" spans="1:35" x14ac:dyDescent="0.2">
      <c r="A4" s="273" t="s">
        <v>279</v>
      </c>
      <c r="B4" s="273" t="s">
        <v>0</v>
      </c>
      <c r="C4" s="283">
        <v>5737</v>
      </c>
      <c r="D4" s="283" t="s">
        <v>600</v>
      </c>
      <c r="E4" s="252" t="s">
        <v>2054</v>
      </c>
      <c r="F4" s="90">
        <v>438239.5</v>
      </c>
      <c r="G4" s="90">
        <v>0</v>
      </c>
      <c r="H4" s="90">
        <v>37506.879999999997</v>
      </c>
      <c r="I4" s="252">
        <v>1673660.03</v>
      </c>
      <c r="J4" s="252">
        <v>209855.03</v>
      </c>
      <c r="L4" s="232">
        <v>17500</v>
      </c>
      <c r="Q4" s="252">
        <v>2237236.7799999998</v>
      </c>
      <c r="R4" s="252">
        <v>198336.84</v>
      </c>
      <c r="S4" s="74">
        <v>631451.97</v>
      </c>
      <c r="T4" s="74">
        <v>20000</v>
      </c>
      <c r="U4" s="74">
        <v>841.29</v>
      </c>
      <c r="V4" s="74">
        <v>531620</v>
      </c>
      <c r="W4" s="74">
        <v>389396</v>
      </c>
      <c r="X4" s="91">
        <v>809720</v>
      </c>
      <c r="AA4" s="91">
        <v>333095.12</v>
      </c>
      <c r="AB4" s="91">
        <v>105070.32</v>
      </c>
      <c r="AD4" s="267">
        <f>SUM(F4:H4)</f>
        <v>475746.38</v>
      </c>
      <c r="AE4" s="274">
        <f>SUM(K4:N4)</f>
        <v>17500</v>
      </c>
      <c r="AF4" s="288">
        <f>AD4-AE4</f>
        <v>458246.38</v>
      </c>
      <c r="AG4" s="289">
        <f>SUM(S4:W4)</f>
        <v>1573309.26</v>
      </c>
      <c r="AH4" s="275">
        <f>SUM(X4:AC4)</f>
        <v>1247885.4400000002</v>
      </c>
      <c r="AI4" s="269">
        <f>AG4-AH4</f>
        <v>325423.81999999983</v>
      </c>
    </row>
    <row r="5" spans="1:35" x14ac:dyDescent="0.2">
      <c r="A5" s="273" t="s">
        <v>279</v>
      </c>
      <c r="B5" s="273" t="s">
        <v>0</v>
      </c>
      <c r="C5" s="283">
        <v>4213</v>
      </c>
      <c r="D5" s="283" t="s">
        <v>601</v>
      </c>
      <c r="E5" s="252" t="s">
        <v>2055</v>
      </c>
      <c r="F5" s="90">
        <v>190174.57</v>
      </c>
      <c r="G5" s="90">
        <v>109042.43</v>
      </c>
      <c r="H5" s="90">
        <v>75807.08</v>
      </c>
      <c r="I5" s="252">
        <v>609334.41</v>
      </c>
      <c r="J5" s="252">
        <v>243777.72</v>
      </c>
      <c r="L5" s="232">
        <v>10650</v>
      </c>
      <c r="Q5" s="252">
        <v>-776767.69</v>
      </c>
      <c r="R5" s="252">
        <v>2159407.13</v>
      </c>
      <c r="S5" s="74">
        <v>672142.5</v>
      </c>
      <c r="T5" s="74">
        <v>159700</v>
      </c>
      <c r="U5" s="74">
        <v>344.34</v>
      </c>
      <c r="V5" s="74">
        <v>698850</v>
      </c>
      <c r="X5" s="91">
        <v>1130430</v>
      </c>
      <c r="AA5" s="91">
        <v>374920.33</v>
      </c>
      <c r="AB5" s="91">
        <v>92104.74</v>
      </c>
      <c r="AD5" s="267">
        <f t="shared" ref="AD5:AD68" si="1">SUM(F5:H5)</f>
        <v>375024.08</v>
      </c>
      <c r="AE5" s="274">
        <f t="shared" ref="AE5:AE68" si="2">SUM(K5:N5)</f>
        <v>10650</v>
      </c>
      <c r="AF5" s="288">
        <f t="shared" ref="AF5:AF68" si="3">AD5-AE5</f>
        <v>364374.08</v>
      </c>
      <c r="AG5" s="289">
        <f t="shared" ref="AG5:AG68" si="4">SUM(S5:W5)</f>
        <v>1531036.8399999999</v>
      </c>
      <c r="AH5" s="275">
        <f t="shared" ref="AH5:AH68" si="5">SUM(X5:AC5)</f>
        <v>1597455.07</v>
      </c>
      <c r="AI5" s="269">
        <f t="shared" ref="AI5:AI68" si="6">AG5-AH5</f>
        <v>-66418.230000000214</v>
      </c>
    </row>
    <row r="6" spans="1:35" x14ac:dyDescent="0.2">
      <c r="A6" s="273" t="s">
        <v>279</v>
      </c>
      <c r="B6" s="273" t="s">
        <v>0</v>
      </c>
      <c r="C6" s="283">
        <v>4949</v>
      </c>
      <c r="D6" s="283" t="s">
        <v>602</v>
      </c>
      <c r="E6" s="252" t="s">
        <v>2056</v>
      </c>
      <c r="F6" s="90">
        <v>83250.94</v>
      </c>
      <c r="G6" s="90">
        <v>7915.37</v>
      </c>
      <c r="H6" s="90">
        <v>83267.070000000007</v>
      </c>
      <c r="I6" s="252">
        <v>891840.8</v>
      </c>
      <c r="J6" s="252">
        <v>771382.85</v>
      </c>
      <c r="L6" s="232">
        <v>14718.3</v>
      </c>
      <c r="Q6" s="252">
        <v>-805388.51</v>
      </c>
      <c r="R6" s="252">
        <v>3104237.14</v>
      </c>
      <c r="S6" s="74">
        <v>569166.41</v>
      </c>
      <c r="U6" s="74">
        <v>508.67</v>
      </c>
      <c r="V6" s="74">
        <v>977280</v>
      </c>
      <c r="X6" s="91">
        <v>1311572</v>
      </c>
      <c r="AA6" s="91">
        <v>257743.69</v>
      </c>
      <c r="AB6" s="91">
        <v>89421.29</v>
      </c>
      <c r="AC6" s="91">
        <v>150</v>
      </c>
      <c r="AD6" s="267">
        <f t="shared" si="1"/>
        <v>174433.38</v>
      </c>
      <c r="AE6" s="274">
        <f t="shared" si="2"/>
        <v>14718.3</v>
      </c>
      <c r="AF6" s="288">
        <f t="shared" si="3"/>
        <v>159715.08000000002</v>
      </c>
      <c r="AG6" s="289">
        <f t="shared" si="4"/>
        <v>1546955.08</v>
      </c>
      <c r="AH6" s="275">
        <f t="shared" si="5"/>
        <v>1658886.98</v>
      </c>
      <c r="AI6" s="269">
        <f t="shared" si="6"/>
        <v>-111931.89999999991</v>
      </c>
    </row>
    <row r="7" spans="1:35" x14ac:dyDescent="0.2">
      <c r="A7" s="273" t="s">
        <v>279</v>
      </c>
      <c r="B7" s="273" t="s">
        <v>0</v>
      </c>
      <c r="C7" s="283">
        <v>7233</v>
      </c>
      <c r="D7" s="283" t="s">
        <v>603</v>
      </c>
      <c r="E7" s="252" t="s">
        <v>2057</v>
      </c>
      <c r="F7" s="90">
        <v>407150.67</v>
      </c>
      <c r="G7" s="90">
        <v>37053.160000000003</v>
      </c>
      <c r="H7" s="90">
        <v>63069.88</v>
      </c>
      <c r="I7" s="252">
        <v>137058.34</v>
      </c>
      <c r="J7" s="252">
        <v>142617.71</v>
      </c>
      <c r="L7" s="232">
        <v>30000</v>
      </c>
      <c r="Q7" s="252">
        <v>-644520.21</v>
      </c>
      <c r="R7" s="252">
        <v>1481598.18</v>
      </c>
      <c r="S7" s="74">
        <v>660270.29</v>
      </c>
      <c r="T7" s="74">
        <v>610000</v>
      </c>
      <c r="U7" s="74">
        <v>840.51</v>
      </c>
      <c r="V7" s="74">
        <v>976620</v>
      </c>
      <c r="W7" s="74">
        <v>213264</v>
      </c>
      <c r="X7" s="91">
        <v>1567200</v>
      </c>
      <c r="AA7" s="91">
        <v>765282.11</v>
      </c>
      <c r="AB7" s="91">
        <v>91998.9</v>
      </c>
      <c r="AD7" s="267">
        <f t="shared" si="1"/>
        <v>507273.70999999996</v>
      </c>
      <c r="AE7" s="274">
        <f t="shared" si="2"/>
        <v>30000</v>
      </c>
      <c r="AF7" s="288">
        <f t="shared" si="3"/>
        <v>477273.70999999996</v>
      </c>
      <c r="AG7" s="289">
        <f t="shared" si="4"/>
        <v>2460994.7999999998</v>
      </c>
      <c r="AH7" s="275">
        <f t="shared" si="5"/>
        <v>2424481.0099999998</v>
      </c>
      <c r="AI7" s="269">
        <f t="shared" si="6"/>
        <v>36513.790000000037</v>
      </c>
    </row>
    <row r="8" spans="1:35" x14ac:dyDescent="0.2">
      <c r="A8" s="273" t="s">
        <v>279</v>
      </c>
      <c r="B8" s="273" t="s">
        <v>0</v>
      </c>
      <c r="C8" s="283">
        <v>5081</v>
      </c>
      <c r="D8" s="283" t="s">
        <v>604</v>
      </c>
      <c r="E8" s="252" t="s">
        <v>2058</v>
      </c>
      <c r="F8" s="90">
        <v>407026.15</v>
      </c>
      <c r="G8" s="90">
        <v>0</v>
      </c>
      <c r="H8" s="90">
        <v>21701.25</v>
      </c>
      <c r="I8" s="252">
        <v>38728.269999999997</v>
      </c>
      <c r="J8" s="252">
        <v>806071.85</v>
      </c>
      <c r="L8" s="232">
        <v>28920</v>
      </c>
      <c r="Q8" s="252">
        <v>-2064273.85</v>
      </c>
      <c r="R8" s="252">
        <v>3577514.61</v>
      </c>
      <c r="S8" s="74">
        <v>725379.29</v>
      </c>
      <c r="U8" s="74">
        <v>971.92</v>
      </c>
      <c r="V8" s="74">
        <v>651270</v>
      </c>
      <c r="W8" s="74">
        <v>118420</v>
      </c>
      <c r="X8" s="91">
        <v>1172730</v>
      </c>
      <c r="AA8" s="91">
        <v>458306.07</v>
      </c>
      <c r="AB8" s="91">
        <v>47170.38</v>
      </c>
      <c r="AD8" s="267">
        <f t="shared" si="1"/>
        <v>428727.4</v>
      </c>
      <c r="AE8" s="274">
        <f t="shared" si="2"/>
        <v>28920</v>
      </c>
      <c r="AF8" s="288">
        <f t="shared" si="3"/>
        <v>399807.4</v>
      </c>
      <c r="AG8" s="289">
        <f t="shared" si="4"/>
        <v>1496041.21</v>
      </c>
      <c r="AH8" s="275">
        <f t="shared" si="5"/>
        <v>1678206.45</v>
      </c>
      <c r="AI8" s="269">
        <f t="shared" si="6"/>
        <v>-182165.24</v>
      </c>
    </row>
    <row r="9" spans="1:35" x14ac:dyDescent="0.2">
      <c r="A9" s="273" t="s">
        <v>279</v>
      </c>
      <c r="B9" s="273" t="s">
        <v>0</v>
      </c>
      <c r="C9" s="283">
        <v>1868</v>
      </c>
      <c r="D9" s="283" t="s">
        <v>605</v>
      </c>
      <c r="E9" s="252" t="s">
        <v>2059</v>
      </c>
      <c r="F9" s="90">
        <v>188504.86</v>
      </c>
      <c r="G9" s="90">
        <v>0</v>
      </c>
      <c r="H9" s="90">
        <v>70444.72</v>
      </c>
      <c r="I9" s="252">
        <v>388795.93</v>
      </c>
      <c r="J9" s="252">
        <v>213905.21</v>
      </c>
      <c r="L9" s="232">
        <v>15981.5</v>
      </c>
      <c r="Q9" s="252">
        <v>819702.64</v>
      </c>
      <c r="R9" s="252">
        <v>80851.62</v>
      </c>
      <c r="S9" s="74">
        <v>330387.25</v>
      </c>
      <c r="U9" s="74">
        <v>396.65</v>
      </c>
      <c r="V9" s="74">
        <v>670870</v>
      </c>
      <c r="X9" s="91">
        <v>759490</v>
      </c>
      <c r="AA9" s="91">
        <v>220902.35</v>
      </c>
      <c r="AB9" s="91">
        <v>63322.59</v>
      </c>
      <c r="AD9" s="267">
        <f t="shared" si="1"/>
        <v>258949.58</v>
      </c>
      <c r="AE9" s="274">
        <f t="shared" si="2"/>
        <v>15981.5</v>
      </c>
      <c r="AF9" s="288">
        <f t="shared" si="3"/>
        <v>242968.08</v>
      </c>
      <c r="AG9" s="289">
        <f t="shared" si="4"/>
        <v>1001653.9</v>
      </c>
      <c r="AH9" s="275">
        <f t="shared" si="5"/>
        <v>1043714.94</v>
      </c>
      <c r="AI9" s="269">
        <f t="shared" si="6"/>
        <v>-42061.039999999921</v>
      </c>
    </row>
    <row r="10" spans="1:35" x14ac:dyDescent="0.2">
      <c r="A10" s="273" t="s">
        <v>279</v>
      </c>
      <c r="B10" s="273" t="s">
        <v>0</v>
      </c>
      <c r="C10" s="283">
        <v>7126</v>
      </c>
      <c r="D10" s="283" t="s">
        <v>606</v>
      </c>
      <c r="E10" s="252" t="s">
        <v>2060</v>
      </c>
      <c r="F10" s="90">
        <v>676647.03</v>
      </c>
      <c r="G10" s="90">
        <v>0</v>
      </c>
      <c r="H10" s="90">
        <v>91715.15</v>
      </c>
      <c r="I10" s="252">
        <v>987983.91</v>
      </c>
      <c r="J10" s="252">
        <v>1773491.65</v>
      </c>
      <c r="L10" s="232">
        <v>24000</v>
      </c>
      <c r="Q10" s="252">
        <v>962353.97</v>
      </c>
      <c r="R10" s="252">
        <v>2359303.7200000002</v>
      </c>
      <c r="S10" s="74">
        <v>550424.77</v>
      </c>
      <c r="T10" s="74">
        <v>510000</v>
      </c>
      <c r="U10" s="74">
        <v>966.88</v>
      </c>
      <c r="V10" s="74">
        <v>789520</v>
      </c>
      <c r="W10" s="74">
        <v>96510</v>
      </c>
      <c r="X10" s="91">
        <v>1184380</v>
      </c>
      <c r="Z10" s="91">
        <v>1860</v>
      </c>
      <c r="AA10" s="91">
        <v>324229.03999999998</v>
      </c>
      <c r="AB10" s="91">
        <v>190309.56</v>
      </c>
      <c r="AD10" s="267">
        <f t="shared" si="1"/>
        <v>768362.18</v>
      </c>
      <c r="AE10" s="274">
        <f t="shared" si="2"/>
        <v>24000</v>
      </c>
      <c r="AF10" s="288">
        <f t="shared" si="3"/>
        <v>744362.18</v>
      </c>
      <c r="AG10" s="289">
        <f t="shared" si="4"/>
        <v>1947421.65</v>
      </c>
      <c r="AH10" s="275">
        <f t="shared" si="5"/>
        <v>1700778.6</v>
      </c>
      <c r="AI10" s="269">
        <f t="shared" si="6"/>
        <v>246643.04999999981</v>
      </c>
    </row>
    <row r="11" spans="1:35" x14ac:dyDescent="0.2">
      <c r="A11" s="273" t="s">
        <v>279</v>
      </c>
      <c r="B11" s="273" t="s">
        <v>0</v>
      </c>
      <c r="C11" s="283">
        <v>2671</v>
      </c>
      <c r="D11" s="283" t="s">
        <v>607</v>
      </c>
      <c r="E11" s="252" t="s">
        <v>2061</v>
      </c>
      <c r="F11" s="90">
        <v>8987.9599999999991</v>
      </c>
      <c r="G11" s="90">
        <v>27065.91</v>
      </c>
      <c r="H11" s="90">
        <v>41370.339999999997</v>
      </c>
      <c r="I11" s="252">
        <v>766615.53</v>
      </c>
      <c r="J11" s="252">
        <v>170974.9</v>
      </c>
      <c r="Q11" s="252">
        <v>-977845.78</v>
      </c>
      <c r="R11" s="252">
        <v>2243800.1</v>
      </c>
      <c r="S11" s="74">
        <v>318497.71999999997</v>
      </c>
      <c r="U11" s="74">
        <v>189.19</v>
      </c>
      <c r="V11" s="74">
        <v>421450</v>
      </c>
      <c r="X11" s="91">
        <v>702430</v>
      </c>
      <c r="AA11" s="91">
        <v>172582.77</v>
      </c>
      <c r="AB11" s="91">
        <v>97556.82</v>
      </c>
      <c r="AD11" s="267">
        <f t="shared" si="1"/>
        <v>77424.209999999992</v>
      </c>
      <c r="AE11" s="274">
        <f t="shared" si="2"/>
        <v>0</v>
      </c>
      <c r="AF11" s="288">
        <f t="shared" si="3"/>
        <v>77424.209999999992</v>
      </c>
      <c r="AG11" s="289">
        <f t="shared" si="4"/>
        <v>740136.90999999992</v>
      </c>
      <c r="AH11" s="275">
        <f t="shared" si="5"/>
        <v>972569.59000000008</v>
      </c>
      <c r="AI11" s="269">
        <f t="shared" si="6"/>
        <v>-232432.68000000017</v>
      </c>
    </row>
    <row r="12" spans="1:35" ht="13.5" customHeight="1" x14ac:dyDescent="0.2">
      <c r="A12" s="273" t="s">
        <v>279</v>
      </c>
      <c r="B12" s="273" t="s">
        <v>0</v>
      </c>
      <c r="C12" s="283">
        <v>4454</v>
      </c>
      <c r="D12" s="283" t="s">
        <v>608</v>
      </c>
      <c r="E12" s="252" t="s">
        <v>2062</v>
      </c>
      <c r="F12" s="90">
        <v>596117.02</v>
      </c>
      <c r="G12" s="90">
        <v>14345.06</v>
      </c>
      <c r="H12" s="90">
        <v>45675.24</v>
      </c>
      <c r="I12" s="252">
        <v>125495.01</v>
      </c>
      <c r="J12" s="252">
        <v>140150.59</v>
      </c>
      <c r="L12" s="232">
        <v>12750</v>
      </c>
      <c r="Q12" s="252">
        <v>-1374816.06</v>
      </c>
      <c r="R12" s="252">
        <v>2541297.98</v>
      </c>
      <c r="S12" s="74">
        <v>430185.7</v>
      </c>
      <c r="U12" s="74">
        <v>1281.42</v>
      </c>
      <c r="V12" s="74">
        <v>676130</v>
      </c>
      <c r="W12" s="74">
        <v>98531</v>
      </c>
      <c r="X12" s="91">
        <v>1036910</v>
      </c>
      <c r="AA12" s="91">
        <v>300986.18</v>
      </c>
      <c r="AB12" s="91">
        <v>85010.94</v>
      </c>
      <c r="AD12" s="267">
        <f t="shared" si="1"/>
        <v>656137.32000000007</v>
      </c>
      <c r="AE12" s="274">
        <f t="shared" si="2"/>
        <v>12750</v>
      </c>
      <c r="AF12" s="288">
        <f t="shared" si="3"/>
        <v>643387.32000000007</v>
      </c>
      <c r="AG12" s="289">
        <f t="shared" si="4"/>
        <v>1206128.1200000001</v>
      </c>
      <c r="AH12" s="275">
        <f t="shared" si="5"/>
        <v>1422907.1199999999</v>
      </c>
      <c r="AI12" s="269">
        <f t="shared" si="6"/>
        <v>-216778.99999999977</v>
      </c>
    </row>
    <row r="13" spans="1:35" x14ac:dyDescent="0.2">
      <c r="A13" s="273" t="s">
        <v>279</v>
      </c>
      <c r="B13" s="273" t="s">
        <v>0</v>
      </c>
      <c r="C13" s="283">
        <v>3077</v>
      </c>
      <c r="D13" s="283" t="s">
        <v>609</v>
      </c>
      <c r="E13" s="252" t="s">
        <v>2063</v>
      </c>
      <c r="F13" s="90">
        <v>404255.23</v>
      </c>
      <c r="G13" s="90">
        <v>9667.69</v>
      </c>
      <c r="H13" s="90">
        <v>68174.87</v>
      </c>
      <c r="I13" s="252">
        <v>1939272.09</v>
      </c>
      <c r="J13" s="252">
        <v>226558.25</v>
      </c>
      <c r="L13" s="232">
        <v>55305</v>
      </c>
      <c r="Q13" s="252">
        <v>448536.59</v>
      </c>
      <c r="R13" s="252">
        <v>2357450.56</v>
      </c>
      <c r="S13" s="74">
        <v>354415.19</v>
      </c>
      <c r="U13" s="74">
        <v>856.38</v>
      </c>
      <c r="V13" s="74">
        <v>234920</v>
      </c>
      <c r="X13" s="91">
        <v>330920</v>
      </c>
      <c r="AA13" s="91">
        <v>278049.63</v>
      </c>
      <c r="AB13" s="91">
        <v>86154.96</v>
      </c>
      <c r="AD13" s="267">
        <f t="shared" si="1"/>
        <v>482097.79</v>
      </c>
      <c r="AE13" s="274">
        <f t="shared" si="2"/>
        <v>55305</v>
      </c>
      <c r="AF13" s="288">
        <f t="shared" si="3"/>
        <v>426792.79</v>
      </c>
      <c r="AG13" s="289">
        <f t="shared" si="4"/>
        <v>590191.57000000007</v>
      </c>
      <c r="AH13" s="275">
        <f t="shared" si="5"/>
        <v>695124.59</v>
      </c>
      <c r="AI13" s="269">
        <f t="shared" si="6"/>
        <v>-104933.0199999999</v>
      </c>
    </row>
    <row r="14" spans="1:35" x14ac:dyDescent="0.2">
      <c r="A14" s="273" t="s">
        <v>279</v>
      </c>
      <c r="B14" s="273" t="s">
        <v>0</v>
      </c>
      <c r="C14" s="283">
        <v>2778</v>
      </c>
      <c r="D14" s="283" t="s">
        <v>610</v>
      </c>
      <c r="E14" s="252" t="s">
        <v>2064</v>
      </c>
      <c r="F14" s="90">
        <v>292863.8</v>
      </c>
      <c r="G14" s="90">
        <v>7479.64</v>
      </c>
      <c r="H14" s="90">
        <v>39333.379999999997</v>
      </c>
      <c r="I14" s="252">
        <v>1002780.86</v>
      </c>
      <c r="J14" s="252">
        <v>647785.76</v>
      </c>
      <c r="L14" s="232">
        <v>9900</v>
      </c>
      <c r="Q14" s="252">
        <v>-1273945.6299999999</v>
      </c>
      <c r="R14" s="252">
        <v>3416597.09</v>
      </c>
      <c r="S14" s="74">
        <v>465081.29</v>
      </c>
      <c r="T14" s="74">
        <v>80000</v>
      </c>
      <c r="U14" s="74">
        <v>534.59</v>
      </c>
      <c r="V14" s="74">
        <v>469710</v>
      </c>
      <c r="X14" s="91">
        <v>750330</v>
      </c>
      <c r="AA14" s="91">
        <v>210386.26</v>
      </c>
      <c r="AB14" s="91">
        <v>164066.64000000001</v>
      </c>
      <c r="AD14" s="267">
        <f t="shared" si="1"/>
        <v>339676.82</v>
      </c>
      <c r="AE14" s="274">
        <f t="shared" si="2"/>
        <v>9900</v>
      </c>
      <c r="AF14" s="288">
        <f t="shared" si="3"/>
        <v>329776.82</v>
      </c>
      <c r="AG14" s="289">
        <f t="shared" si="4"/>
        <v>1015325.88</v>
      </c>
      <c r="AH14" s="275">
        <f t="shared" si="5"/>
        <v>1124782.8999999999</v>
      </c>
      <c r="AI14" s="269">
        <f t="shared" si="6"/>
        <v>-109457.0199999999</v>
      </c>
    </row>
    <row r="15" spans="1:35" x14ac:dyDescent="0.2">
      <c r="A15" s="273" t="s">
        <v>279</v>
      </c>
      <c r="B15" s="273" t="s">
        <v>0</v>
      </c>
      <c r="C15" s="283">
        <v>4143</v>
      </c>
      <c r="D15" s="283" t="s">
        <v>611</v>
      </c>
      <c r="E15" s="252" t="s">
        <v>2065</v>
      </c>
      <c r="F15" s="90">
        <v>654436.55000000005</v>
      </c>
      <c r="G15" s="90">
        <v>19303.39</v>
      </c>
      <c r="H15" s="90">
        <v>31271.91</v>
      </c>
      <c r="I15" s="252">
        <v>2197493.4500000002</v>
      </c>
      <c r="J15" s="252">
        <v>329672.73</v>
      </c>
      <c r="L15" s="232">
        <v>27663.05</v>
      </c>
      <c r="Q15" s="252">
        <v>259438.22</v>
      </c>
      <c r="R15" s="252">
        <v>3110817.16</v>
      </c>
      <c r="S15" s="74">
        <v>548709.43999999994</v>
      </c>
      <c r="T15" s="74">
        <v>307200</v>
      </c>
      <c r="U15" s="74">
        <v>1010.8</v>
      </c>
      <c r="V15" s="74">
        <v>665110</v>
      </c>
      <c r="X15" s="91">
        <v>862210</v>
      </c>
      <c r="AA15" s="91">
        <v>295099.96000000002</v>
      </c>
      <c r="AB15" s="91">
        <v>365113.68</v>
      </c>
      <c r="AD15" s="267">
        <f t="shared" si="1"/>
        <v>705011.85000000009</v>
      </c>
      <c r="AE15" s="274">
        <f t="shared" si="2"/>
        <v>27663.05</v>
      </c>
      <c r="AF15" s="288">
        <f t="shared" si="3"/>
        <v>677348.8</v>
      </c>
      <c r="AG15" s="289">
        <f t="shared" si="4"/>
        <v>1522030.24</v>
      </c>
      <c r="AH15" s="275">
        <f t="shared" si="5"/>
        <v>1522423.64</v>
      </c>
      <c r="AI15" s="269">
        <f t="shared" si="6"/>
        <v>-393.39999999990687</v>
      </c>
    </row>
    <row r="16" spans="1:35" x14ac:dyDescent="0.2">
      <c r="A16" s="273" t="s">
        <v>279</v>
      </c>
      <c r="B16" s="273" t="s">
        <v>0</v>
      </c>
      <c r="C16" s="283">
        <v>5018</v>
      </c>
      <c r="D16" s="283" t="s">
        <v>612</v>
      </c>
      <c r="E16" s="252" t="s">
        <v>2066</v>
      </c>
      <c r="F16" s="90">
        <v>171686.17</v>
      </c>
      <c r="G16" s="90">
        <v>1047.92</v>
      </c>
      <c r="H16" s="90">
        <v>42124.71</v>
      </c>
      <c r="I16" s="252">
        <v>1467682.54</v>
      </c>
      <c r="J16" s="252">
        <v>767240.63</v>
      </c>
      <c r="L16" s="232">
        <v>16800</v>
      </c>
      <c r="Q16" s="252">
        <v>-1656150.79</v>
      </c>
      <c r="R16" s="252">
        <v>4381554.71</v>
      </c>
      <c r="S16" s="74">
        <v>684655.6</v>
      </c>
      <c r="T16" s="74">
        <v>155400</v>
      </c>
      <c r="U16" s="74">
        <v>201.63</v>
      </c>
      <c r="V16" s="74">
        <v>637320</v>
      </c>
      <c r="X16" s="91">
        <v>1056230</v>
      </c>
      <c r="AA16" s="91">
        <v>528228.1</v>
      </c>
      <c r="AB16" s="91">
        <v>116959.08</v>
      </c>
      <c r="AD16" s="267">
        <f t="shared" si="1"/>
        <v>214858.80000000002</v>
      </c>
      <c r="AE16" s="274">
        <f t="shared" si="2"/>
        <v>16800</v>
      </c>
      <c r="AF16" s="288">
        <f t="shared" si="3"/>
        <v>198058.80000000002</v>
      </c>
      <c r="AG16" s="289">
        <f t="shared" si="4"/>
        <v>1477577.23</v>
      </c>
      <c r="AH16" s="275">
        <f t="shared" si="5"/>
        <v>1701417.1800000002</v>
      </c>
      <c r="AI16" s="269">
        <f t="shared" si="6"/>
        <v>-223839.95000000019</v>
      </c>
    </row>
    <row r="17" spans="1:35" x14ac:dyDescent="0.2">
      <c r="A17" s="273" t="s">
        <v>279</v>
      </c>
      <c r="B17" s="273" t="s">
        <v>0</v>
      </c>
      <c r="C17" s="283">
        <v>3532</v>
      </c>
      <c r="D17" s="283" t="s">
        <v>613</v>
      </c>
      <c r="E17" s="252" t="s">
        <v>2067</v>
      </c>
      <c r="F17" s="90">
        <v>581863.14</v>
      </c>
      <c r="G17" s="90">
        <v>0</v>
      </c>
      <c r="H17" s="90">
        <v>31585.86</v>
      </c>
      <c r="I17" s="252">
        <v>235307</v>
      </c>
      <c r="J17" s="252">
        <v>46436.26</v>
      </c>
      <c r="L17" s="232">
        <v>36000</v>
      </c>
      <c r="Q17" s="252">
        <v>-1708144.11</v>
      </c>
      <c r="R17" s="252">
        <v>2824820.87</v>
      </c>
      <c r="S17" s="74">
        <v>523429.81</v>
      </c>
      <c r="T17" s="74">
        <v>109080</v>
      </c>
      <c r="U17" s="74">
        <v>1290.3800000000001</v>
      </c>
      <c r="V17" s="74">
        <v>715960</v>
      </c>
      <c r="W17" s="74">
        <v>18500</v>
      </c>
      <c r="X17" s="91">
        <v>1135420</v>
      </c>
      <c r="AA17" s="91">
        <v>285655.56</v>
      </c>
      <c r="AB17" s="91">
        <v>84463.13</v>
      </c>
      <c r="AD17" s="267">
        <f t="shared" si="1"/>
        <v>613449</v>
      </c>
      <c r="AE17" s="274">
        <f t="shared" si="2"/>
        <v>36000</v>
      </c>
      <c r="AF17" s="288">
        <f t="shared" si="3"/>
        <v>577449</v>
      </c>
      <c r="AG17" s="289">
        <f t="shared" si="4"/>
        <v>1368260.19</v>
      </c>
      <c r="AH17" s="275">
        <f t="shared" si="5"/>
        <v>1505538.69</v>
      </c>
      <c r="AI17" s="269">
        <f t="shared" si="6"/>
        <v>-137278.5</v>
      </c>
    </row>
    <row r="18" spans="1:35" x14ac:dyDescent="0.2">
      <c r="A18" s="273" t="s">
        <v>279</v>
      </c>
      <c r="B18" s="273" t="s">
        <v>0</v>
      </c>
      <c r="C18" s="283">
        <v>5707</v>
      </c>
      <c r="D18" s="283" t="s">
        <v>614</v>
      </c>
      <c r="E18" s="252" t="s">
        <v>2068</v>
      </c>
      <c r="F18" s="90">
        <v>518278.33</v>
      </c>
      <c r="G18" s="90">
        <v>0</v>
      </c>
      <c r="H18" s="90">
        <v>64730.38</v>
      </c>
      <c r="I18" s="252">
        <v>160295.53</v>
      </c>
      <c r="J18" s="252">
        <v>288489.25</v>
      </c>
      <c r="L18" s="232">
        <v>19200</v>
      </c>
      <c r="Q18" s="252">
        <v>-963353.23</v>
      </c>
      <c r="R18" s="252">
        <v>2287611.84</v>
      </c>
      <c r="S18" s="74">
        <v>752272.45</v>
      </c>
      <c r="U18" s="74">
        <v>1110.3800000000001</v>
      </c>
      <c r="V18" s="74">
        <v>859160</v>
      </c>
      <c r="X18" s="91">
        <v>1306831</v>
      </c>
      <c r="AA18" s="91">
        <v>430198.01</v>
      </c>
      <c r="AB18" s="91">
        <v>62360.94</v>
      </c>
      <c r="AD18" s="267">
        <f t="shared" si="1"/>
        <v>583008.71</v>
      </c>
      <c r="AE18" s="274">
        <f t="shared" si="2"/>
        <v>19200</v>
      </c>
      <c r="AF18" s="288">
        <f t="shared" si="3"/>
        <v>563808.71</v>
      </c>
      <c r="AG18" s="289">
        <f t="shared" si="4"/>
        <v>1612542.83</v>
      </c>
      <c r="AH18" s="275">
        <f t="shared" si="5"/>
        <v>1799389.95</v>
      </c>
      <c r="AI18" s="269">
        <f t="shared" si="6"/>
        <v>-186847.11999999988</v>
      </c>
    </row>
    <row r="19" spans="1:35" x14ac:dyDescent="0.2">
      <c r="A19" s="273" t="s">
        <v>279</v>
      </c>
      <c r="B19" s="273" t="s">
        <v>0</v>
      </c>
      <c r="C19" s="283">
        <v>3845</v>
      </c>
      <c r="D19" s="283" t="s">
        <v>615</v>
      </c>
      <c r="E19" s="252" t="s">
        <v>2069</v>
      </c>
      <c r="F19" s="90">
        <v>237498.75</v>
      </c>
      <c r="G19" s="90">
        <v>0</v>
      </c>
      <c r="H19" s="90">
        <v>37358.65</v>
      </c>
      <c r="I19" s="252">
        <v>-6427.27</v>
      </c>
      <c r="J19" s="252">
        <v>59227.8</v>
      </c>
      <c r="L19" s="232">
        <v>8850</v>
      </c>
      <c r="Q19" s="252">
        <v>-2056242.82</v>
      </c>
      <c r="R19" s="252">
        <v>2658489.6</v>
      </c>
      <c r="S19" s="74">
        <v>554311.06000000006</v>
      </c>
      <c r="T19" s="74">
        <v>43150</v>
      </c>
      <c r="U19" s="74">
        <v>661.05</v>
      </c>
      <c r="V19" s="74">
        <v>896940</v>
      </c>
      <c r="X19" s="91">
        <v>1305640</v>
      </c>
      <c r="AA19" s="91">
        <v>298132.58</v>
      </c>
      <c r="AB19" s="91">
        <v>75193.38</v>
      </c>
      <c r="AD19" s="267">
        <f t="shared" si="1"/>
        <v>274857.40000000002</v>
      </c>
      <c r="AE19" s="274">
        <f t="shared" si="2"/>
        <v>8850</v>
      </c>
      <c r="AF19" s="288">
        <f t="shared" si="3"/>
        <v>266007.40000000002</v>
      </c>
      <c r="AG19" s="289">
        <f t="shared" si="4"/>
        <v>1495062.11</v>
      </c>
      <c r="AH19" s="275">
        <f t="shared" si="5"/>
        <v>1678965.96</v>
      </c>
      <c r="AI19" s="269">
        <f t="shared" si="6"/>
        <v>-183903.84999999986</v>
      </c>
    </row>
    <row r="20" spans="1:35" x14ac:dyDescent="0.2">
      <c r="A20" s="273" t="s">
        <v>279</v>
      </c>
      <c r="B20" s="273" t="s">
        <v>0</v>
      </c>
      <c r="C20" s="283">
        <v>2875</v>
      </c>
      <c r="D20" s="283" t="s">
        <v>616</v>
      </c>
      <c r="E20" s="252" t="s">
        <v>2070</v>
      </c>
      <c r="F20" s="90">
        <v>580286.09</v>
      </c>
      <c r="G20" s="90">
        <v>13910.11</v>
      </c>
      <c r="H20" s="90">
        <v>56544.61</v>
      </c>
      <c r="I20" s="252">
        <v>4319850.79</v>
      </c>
      <c r="J20" s="252">
        <v>128048.43</v>
      </c>
      <c r="L20" s="232">
        <v>17112.62</v>
      </c>
      <c r="Q20" s="252">
        <v>4526352.97</v>
      </c>
      <c r="R20" s="252">
        <v>712043.8</v>
      </c>
      <c r="S20" s="74">
        <v>378937.54</v>
      </c>
      <c r="U20" s="74">
        <v>1323.82</v>
      </c>
      <c r="V20" s="74">
        <v>857900</v>
      </c>
      <c r="X20" s="91">
        <v>979850</v>
      </c>
      <c r="AA20" s="91">
        <v>174544.08</v>
      </c>
      <c r="AB20" s="91">
        <v>99744.639999999999</v>
      </c>
      <c r="AD20" s="267">
        <f t="shared" si="1"/>
        <v>650740.80999999994</v>
      </c>
      <c r="AE20" s="274">
        <f t="shared" si="2"/>
        <v>17112.62</v>
      </c>
      <c r="AF20" s="288">
        <f t="shared" si="3"/>
        <v>633628.18999999994</v>
      </c>
      <c r="AG20" s="289">
        <f t="shared" si="4"/>
        <v>1238161.3599999999</v>
      </c>
      <c r="AH20" s="275">
        <f t="shared" si="5"/>
        <v>1254138.72</v>
      </c>
      <c r="AI20" s="269">
        <f t="shared" si="6"/>
        <v>-15977.360000000102</v>
      </c>
    </row>
    <row r="21" spans="1:35" x14ac:dyDescent="0.2">
      <c r="A21" s="273" t="s">
        <v>279</v>
      </c>
      <c r="B21" s="273" t="s">
        <v>0</v>
      </c>
      <c r="C21" s="283">
        <v>3123</v>
      </c>
      <c r="D21" s="283" t="s">
        <v>617</v>
      </c>
      <c r="E21" s="252" t="s">
        <v>2071</v>
      </c>
      <c r="F21" s="90">
        <v>172374.05</v>
      </c>
      <c r="G21" s="90">
        <v>0</v>
      </c>
      <c r="H21" s="90">
        <v>88061.96</v>
      </c>
      <c r="I21" s="252">
        <v>224094.93</v>
      </c>
      <c r="J21" s="252">
        <v>712939.01</v>
      </c>
      <c r="L21" s="232">
        <v>11881.3</v>
      </c>
      <c r="Q21" s="252">
        <v>-2649304.42</v>
      </c>
      <c r="R21" s="252">
        <v>4272663.5999999996</v>
      </c>
      <c r="S21" s="74">
        <v>493062.1</v>
      </c>
      <c r="U21" s="74">
        <v>532.74</v>
      </c>
      <c r="V21" s="74">
        <v>471520</v>
      </c>
      <c r="X21" s="91">
        <v>827700</v>
      </c>
      <c r="AA21" s="91">
        <v>269898.34999999998</v>
      </c>
      <c r="AB21" s="91">
        <v>172237.02</v>
      </c>
      <c r="AD21" s="267">
        <f t="shared" si="1"/>
        <v>260436.01</v>
      </c>
      <c r="AE21" s="274">
        <f t="shared" si="2"/>
        <v>11881.3</v>
      </c>
      <c r="AF21" s="288">
        <f t="shared" si="3"/>
        <v>248554.71000000002</v>
      </c>
      <c r="AG21" s="289">
        <f t="shared" si="4"/>
        <v>965114.84</v>
      </c>
      <c r="AH21" s="275">
        <f t="shared" si="5"/>
        <v>1269835.3700000001</v>
      </c>
      <c r="AI21" s="269">
        <f t="shared" si="6"/>
        <v>-304720.53000000014</v>
      </c>
    </row>
    <row r="22" spans="1:35" x14ac:dyDescent="0.2">
      <c r="A22" s="273" t="s">
        <v>279</v>
      </c>
      <c r="B22" s="273" t="s">
        <v>0</v>
      </c>
      <c r="C22" s="283">
        <v>3601</v>
      </c>
      <c r="D22" s="283" t="s">
        <v>618</v>
      </c>
      <c r="E22" s="252" t="s">
        <v>2072</v>
      </c>
      <c r="F22" s="90">
        <v>232892.56</v>
      </c>
      <c r="G22" s="90">
        <v>16330.5</v>
      </c>
      <c r="H22" s="90">
        <v>17719.57</v>
      </c>
      <c r="I22" s="252">
        <v>1296798.3</v>
      </c>
      <c r="J22" s="252">
        <v>112236.69</v>
      </c>
      <c r="L22" s="232">
        <v>26131.3</v>
      </c>
      <c r="Q22" s="252">
        <v>-156661.68</v>
      </c>
      <c r="R22" s="252">
        <v>2054348.01</v>
      </c>
      <c r="S22" s="74">
        <v>377512.63</v>
      </c>
      <c r="T22" s="74">
        <v>165470</v>
      </c>
      <c r="U22" s="74">
        <v>389.56</v>
      </c>
      <c r="V22" s="74">
        <v>463300</v>
      </c>
      <c r="X22" s="91">
        <v>751450</v>
      </c>
      <c r="AA22" s="91">
        <v>342174.32</v>
      </c>
      <c r="AB22" s="91">
        <v>81257.88</v>
      </c>
      <c r="AD22" s="267">
        <f t="shared" si="1"/>
        <v>266942.63</v>
      </c>
      <c r="AE22" s="274">
        <f t="shared" si="2"/>
        <v>26131.3</v>
      </c>
      <c r="AF22" s="288">
        <f t="shared" si="3"/>
        <v>240811.33000000002</v>
      </c>
      <c r="AG22" s="289">
        <f t="shared" si="4"/>
        <v>1006672.1900000001</v>
      </c>
      <c r="AH22" s="275">
        <f t="shared" si="5"/>
        <v>1174882.2000000002</v>
      </c>
      <c r="AI22" s="269">
        <f t="shared" si="6"/>
        <v>-168210.01000000013</v>
      </c>
    </row>
    <row r="23" spans="1:35" x14ac:dyDescent="0.2">
      <c r="A23" s="273" t="s">
        <v>279</v>
      </c>
      <c r="B23" s="273" t="s">
        <v>0</v>
      </c>
      <c r="C23" s="283">
        <v>3870</v>
      </c>
      <c r="D23" s="283" t="s">
        <v>619</v>
      </c>
      <c r="E23" s="252" t="s">
        <v>2133</v>
      </c>
      <c r="F23" s="90">
        <v>919524.09</v>
      </c>
      <c r="G23" s="90">
        <v>8710</v>
      </c>
      <c r="H23" s="90">
        <v>24305.66</v>
      </c>
      <c r="I23" s="252">
        <v>21880.03</v>
      </c>
      <c r="J23" s="252">
        <v>131949.82999999999</v>
      </c>
      <c r="L23" s="232">
        <v>16665.650000000001</v>
      </c>
      <c r="Q23" s="252">
        <v>-911618.95</v>
      </c>
      <c r="R23" s="252">
        <v>2203520.5099999998</v>
      </c>
      <c r="S23" s="74">
        <v>512571.79</v>
      </c>
      <c r="U23" s="74">
        <v>1915.05</v>
      </c>
      <c r="V23" s="74">
        <v>483190</v>
      </c>
      <c r="W23" s="74">
        <v>200</v>
      </c>
      <c r="X23" s="91">
        <v>858910</v>
      </c>
      <c r="AA23" s="91">
        <v>251665.52</v>
      </c>
      <c r="AB23" s="91">
        <v>37339.919999999998</v>
      </c>
      <c r="AD23" s="267">
        <f t="shared" si="1"/>
        <v>952539.75</v>
      </c>
      <c r="AE23" s="274">
        <f t="shared" si="2"/>
        <v>16665.650000000001</v>
      </c>
      <c r="AF23" s="288">
        <f t="shared" si="3"/>
        <v>935874.1</v>
      </c>
      <c r="AG23" s="289">
        <f t="shared" si="4"/>
        <v>997876.84</v>
      </c>
      <c r="AH23" s="275">
        <f t="shared" si="5"/>
        <v>1147915.44</v>
      </c>
      <c r="AI23" s="269">
        <f t="shared" si="6"/>
        <v>-150038.59999999998</v>
      </c>
    </row>
    <row r="24" spans="1:35" x14ac:dyDescent="0.2">
      <c r="A24" s="273" t="s">
        <v>283</v>
      </c>
      <c r="B24" s="273" t="s">
        <v>1</v>
      </c>
      <c r="C24" s="283">
        <v>7346</v>
      </c>
      <c r="D24" s="283" t="s">
        <v>620</v>
      </c>
      <c r="E24" s="252" t="s">
        <v>2073</v>
      </c>
      <c r="F24" s="90">
        <v>934619.88</v>
      </c>
      <c r="G24" s="90">
        <v>0</v>
      </c>
      <c r="H24" s="90">
        <v>54244.45</v>
      </c>
      <c r="I24" s="252">
        <v>151827.71</v>
      </c>
      <c r="J24" s="252">
        <v>887143.37</v>
      </c>
      <c r="L24" s="232">
        <v>32218.02</v>
      </c>
      <c r="Q24" s="252">
        <v>-498281.94</v>
      </c>
      <c r="R24" s="252">
        <v>2350727.5299999998</v>
      </c>
      <c r="S24" s="74">
        <v>986224.48</v>
      </c>
      <c r="T24" s="74">
        <v>127175</v>
      </c>
      <c r="U24" s="74">
        <v>5.78</v>
      </c>
      <c r="V24" s="74">
        <v>832623</v>
      </c>
      <c r="W24" s="74">
        <v>200000</v>
      </c>
      <c r="X24" s="91">
        <v>1188173</v>
      </c>
      <c r="AA24" s="91">
        <v>421973.61</v>
      </c>
      <c r="AB24" s="91">
        <v>167555.85</v>
      </c>
      <c r="AD24" s="267">
        <f t="shared" si="1"/>
        <v>988864.33</v>
      </c>
      <c r="AE24" s="274">
        <f t="shared" si="2"/>
        <v>32218.02</v>
      </c>
      <c r="AF24" s="288">
        <f t="shared" si="3"/>
        <v>956646.30999999994</v>
      </c>
      <c r="AG24" s="289">
        <f t="shared" si="4"/>
        <v>2146028.2599999998</v>
      </c>
      <c r="AH24" s="275">
        <f t="shared" si="5"/>
        <v>1777702.46</v>
      </c>
      <c r="AI24" s="269">
        <f t="shared" si="6"/>
        <v>368325.79999999981</v>
      </c>
    </row>
    <row r="25" spans="1:35" x14ac:dyDescent="0.2">
      <c r="A25" s="273" t="s">
        <v>283</v>
      </c>
      <c r="B25" s="273" t="s">
        <v>1</v>
      </c>
      <c r="C25" s="283">
        <v>4269</v>
      </c>
      <c r="D25" s="283" t="s">
        <v>621</v>
      </c>
      <c r="E25" s="252" t="s">
        <v>2074</v>
      </c>
      <c r="F25" s="90">
        <v>65522.55</v>
      </c>
      <c r="G25" s="90">
        <v>0</v>
      </c>
      <c r="H25" s="90">
        <v>160965.01999999999</v>
      </c>
      <c r="I25" s="252">
        <v>798341.14</v>
      </c>
      <c r="J25" s="252">
        <v>355921.26</v>
      </c>
      <c r="L25" s="232">
        <v>13108.6</v>
      </c>
      <c r="Q25" s="252">
        <v>-1902313.1</v>
      </c>
      <c r="R25" s="252">
        <v>3163898.35</v>
      </c>
      <c r="S25" s="74">
        <v>920080.87</v>
      </c>
      <c r="V25" s="74">
        <v>609600</v>
      </c>
      <c r="X25" s="91">
        <v>892490</v>
      </c>
      <c r="AA25" s="91">
        <v>345097.71</v>
      </c>
      <c r="AB25" s="91">
        <v>151172.04</v>
      </c>
      <c r="AD25" s="267">
        <f t="shared" si="1"/>
        <v>226487.57</v>
      </c>
      <c r="AE25" s="274">
        <f t="shared" si="2"/>
        <v>13108.6</v>
      </c>
      <c r="AF25" s="288">
        <f t="shared" si="3"/>
        <v>213378.97</v>
      </c>
      <c r="AG25" s="289">
        <f t="shared" si="4"/>
        <v>1529680.87</v>
      </c>
      <c r="AH25" s="275">
        <f t="shared" si="5"/>
        <v>1388759.75</v>
      </c>
      <c r="AI25" s="269">
        <f t="shared" si="6"/>
        <v>140921.12000000011</v>
      </c>
    </row>
    <row r="26" spans="1:35" x14ac:dyDescent="0.2">
      <c r="A26" s="273" t="s">
        <v>283</v>
      </c>
      <c r="B26" s="273" t="s">
        <v>1</v>
      </c>
      <c r="C26" s="283">
        <v>7452</v>
      </c>
      <c r="D26" s="283" t="s">
        <v>622</v>
      </c>
      <c r="E26" s="252" t="s">
        <v>2075</v>
      </c>
      <c r="F26" s="90">
        <v>974380.22</v>
      </c>
      <c r="G26" s="90">
        <v>3762</v>
      </c>
      <c r="H26" s="90">
        <v>62091.72</v>
      </c>
      <c r="I26" s="252">
        <v>1219281.27</v>
      </c>
      <c r="J26" s="252">
        <v>3828689.51</v>
      </c>
      <c r="L26" s="232">
        <v>49305.3</v>
      </c>
      <c r="R26" s="252">
        <v>2060186.09</v>
      </c>
      <c r="S26" s="74">
        <v>1453257.32</v>
      </c>
      <c r="T26" s="74">
        <v>288100</v>
      </c>
      <c r="U26" s="74">
        <v>1581.9</v>
      </c>
      <c r="V26" s="74">
        <v>1140399</v>
      </c>
      <c r="X26" s="91">
        <v>1485491</v>
      </c>
      <c r="AA26" s="91">
        <v>508787.83</v>
      </c>
      <c r="AB26" s="91">
        <v>164670.54999999999</v>
      </c>
      <c r="AD26" s="267">
        <f t="shared" si="1"/>
        <v>1040233.94</v>
      </c>
      <c r="AE26" s="274">
        <f t="shared" si="2"/>
        <v>49305.3</v>
      </c>
      <c r="AF26" s="288">
        <f t="shared" si="3"/>
        <v>990928.6399999999</v>
      </c>
      <c r="AG26" s="289">
        <f t="shared" si="4"/>
        <v>2883338.2199999997</v>
      </c>
      <c r="AH26" s="275">
        <f t="shared" si="5"/>
        <v>2158949.38</v>
      </c>
      <c r="AI26" s="269">
        <f t="shared" si="6"/>
        <v>724388.83999999985</v>
      </c>
    </row>
    <row r="27" spans="1:35" x14ac:dyDescent="0.2">
      <c r="A27" s="273" t="s">
        <v>283</v>
      </c>
      <c r="B27" s="273" t="s">
        <v>1</v>
      </c>
      <c r="C27" s="283">
        <v>5116</v>
      </c>
      <c r="D27" s="283" t="s">
        <v>623</v>
      </c>
      <c r="E27" s="252" t="s">
        <v>2076</v>
      </c>
      <c r="F27" s="90">
        <v>402628.95</v>
      </c>
      <c r="G27" s="90">
        <v>15200</v>
      </c>
      <c r="H27" s="90">
        <v>44243.32</v>
      </c>
      <c r="I27" s="252">
        <v>686238.07</v>
      </c>
      <c r="J27" s="252">
        <v>552488.07999999996</v>
      </c>
      <c r="L27" s="232">
        <v>32621.84</v>
      </c>
      <c r="Q27" s="252">
        <v>232300</v>
      </c>
      <c r="R27" s="252">
        <v>2920599.11</v>
      </c>
      <c r="S27" s="74">
        <v>747865.04</v>
      </c>
      <c r="U27" s="74">
        <v>835.22</v>
      </c>
      <c r="V27" s="74">
        <v>821809.5</v>
      </c>
      <c r="X27" s="91">
        <v>1079473.5</v>
      </c>
      <c r="AA27" s="91">
        <v>389803.53</v>
      </c>
      <c r="AB27" s="91">
        <v>202029.9</v>
      </c>
      <c r="AD27" s="267">
        <f t="shared" si="1"/>
        <v>462072.27</v>
      </c>
      <c r="AE27" s="274">
        <f t="shared" si="2"/>
        <v>32621.84</v>
      </c>
      <c r="AF27" s="288">
        <f t="shared" si="3"/>
        <v>429450.43</v>
      </c>
      <c r="AG27" s="289">
        <f t="shared" si="4"/>
        <v>1570509.76</v>
      </c>
      <c r="AH27" s="275">
        <f t="shared" si="5"/>
        <v>1671306.93</v>
      </c>
      <c r="AI27" s="269">
        <f t="shared" si="6"/>
        <v>-100797.16999999993</v>
      </c>
    </row>
    <row r="28" spans="1:35" x14ac:dyDescent="0.2">
      <c r="A28" s="273" t="s">
        <v>283</v>
      </c>
      <c r="B28" s="273" t="s">
        <v>1</v>
      </c>
      <c r="C28" s="283">
        <v>3330</v>
      </c>
      <c r="D28" s="283" t="s">
        <v>624</v>
      </c>
      <c r="E28" s="252" t="s">
        <v>2077</v>
      </c>
      <c r="F28" s="90">
        <v>264086.06</v>
      </c>
      <c r="G28" s="90">
        <v>569.5</v>
      </c>
      <c r="H28" s="90">
        <v>47803.93</v>
      </c>
      <c r="I28" s="252">
        <v>510552.82</v>
      </c>
      <c r="J28" s="252">
        <v>179238.94</v>
      </c>
      <c r="L28" s="232">
        <v>11731.3</v>
      </c>
      <c r="Q28" s="252">
        <v>140750</v>
      </c>
      <c r="R28" s="252">
        <v>1187021.07</v>
      </c>
      <c r="S28" s="74">
        <v>778272.53</v>
      </c>
      <c r="V28" s="74">
        <v>788580</v>
      </c>
      <c r="X28" s="91">
        <v>1137030</v>
      </c>
      <c r="AA28" s="91">
        <v>278637</v>
      </c>
      <c r="AB28" s="91">
        <v>109210.98</v>
      </c>
      <c r="AD28" s="267">
        <f t="shared" si="1"/>
        <v>312459.49</v>
      </c>
      <c r="AE28" s="274">
        <f t="shared" si="2"/>
        <v>11731.3</v>
      </c>
      <c r="AF28" s="288">
        <f t="shared" si="3"/>
        <v>300728.19</v>
      </c>
      <c r="AG28" s="289">
        <f t="shared" si="4"/>
        <v>1566852.53</v>
      </c>
      <c r="AH28" s="275">
        <f t="shared" si="5"/>
        <v>1524877.98</v>
      </c>
      <c r="AI28" s="269">
        <f t="shared" si="6"/>
        <v>41974.550000000047</v>
      </c>
    </row>
    <row r="29" spans="1:35" x14ac:dyDescent="0.2">
      <c r="A29" s="273" t="s">
        <v>283</v>
      </c>
      <c r="B29" s="273" t="s">
        <v>1</v>
      </c>
      <c r="C29" s="283">
        <v>3774</v>
      </c>
      <c r="D29" s="283" t="s">
        <v>625</v>
      </c>
      <c r="E29" s="252" t="s">
        <v>2078</v>
      </c>
      <c r="F29" s="90">
        <v>369546.58</v>
      </c>
      <c r="G29" s="90">
        <v>3355</v>
      </c>
      <c r="H29" s="90">
        <v>25763.759999999998</v>
      </c>
      <c r="I29" s="252">
        <v>571654.64</v>
      </c>
      <c r="J29" s="252">
        <v>283389.53999999998</v>
      </c>
      <c r="L29" s="232">
        <v>20238.3</v>
      </c>
      <c r="Q29" s="252">
        <v>173850</v>
      </c>
      <c r="R29" s="252">
        <v>2650223.29</v>
      </c>
      <c r="S29" s="74">
        <v>780104.06</v>
      </c>
      <c r="T29" s="74">
        <v>166100</v>
      </c>
      <c r="V29" s="74">
        <v>684009</v>
      </c>
      <c r="X29" s="91">
        <v>911949</v>
      </c>
      <c r="AA29" s="91">
        <v>493359.53</v>
      </c>
      <c r="AB29" s="91">
        <v>130049.64</v>
      </c>
      <c r="AD29" s="267">
        <f t="shared" si="1"/>
        <v>398665.34</v>
      </c>
      <c r="AE29" s="274">
        <f t="shared" si="2"/>
        <v>20238.3</v>
      </c>
      <c r="AF29" s="288">
        <f t="shared" si="3"/>
        <v>378427.04000000004</v>
      </c>
      <c r="AG29" s="289">
        <f t="shared" si="4"/>
        <v>1630213.06</v>
      </c>
      <c r="AH29" s="275">
        <f t="shared" si="5"/>
        <v>1535358.17</v>
      </c>
      <c r="AI29" s="269">
        <f t="shared" si="6"/>
        <v>94854.89000000013</v>
      </c>
    </row>
    <row r="30" spans="1:35" x14ac:dyDescent="0.2">
      <c r="A30" s="273" t="s">
        <v>283</v>
      </c>
      <c r="B30" s="273" t="s">
        <v>1</v>
      </c>
      <c r="C30" s="283">
        <v>2996</v>
      </c>
      <c r="D30" s="283" t="s">
        <v>626</v>
      </c>
      <c r="E30" s="252" t="s">
        <v>2079</v>
      </c>
      <c r="F30" s="90">
        <v>278078.77</v>
      </c>
      <c r="G30" s="90">
        <v>2574</v>
      </c>
      <c r="H30" s="90">
        <v>108115.14</v>
      </c>
      <c r="I30" s="252">
        <v>1739099.23</v>
      </c>
      <c r="J30" s="252">
        <v>217857.97</v>
      </c>
      <c r="L30" s="232">
        <v>16169</v>
      </c>
      <c r="N30" s="232">
        <v>35.04</v>
      </c>
      <c r="Q30" s="252">
        <v>110600</v>
      </c>
      <c r="R30" s="252">
        <v>1714501.17</v>
      </c>
      <c r="S30" s="74">
        <v>569697.04</v>
      </c>
      <c r="T30" s="74">
        <v>118500</v>
      </c>
      <c r="U30" s="74">
        <v>694.1</v>
      </c>
      <c r="V30" s="74">
        <v>427706.5</v>
      </c>
      <c r="X30" s="91">
        <v>600946.18000000005</v>
      </c>
      <c r="AA30" s="91">
        <v>412972.99</v>
      </c>
      <c r="AB30" s="91">
        <v>160315.62</v>
      </c>
      <c r="AD30" s="267">
        <f t="shared" si="1"/>
        <v>388767.91000000003</v>
      </c>
      <c r="AE30" s="274">
        <f t="shared" si="2"/>
        <v>16204.04</v>
      </c>
      <c r="AF30" s="288">
        <f t="shared" si="3"/>
        <v>372563.87000000005</v>
      </c>
      <c r="AG30" s="289">
        <f t="shared" si="4"/>
        <v>1116597.6400000001</v>
      </c>
      <c r="AH30" s="275">
        <f t="shared" si="5"/>
        <v>1174234.79</v>
      </c>
      <c r="AI30" s="269">
        <f t="shared" si="6"/>
        <v>-57637.149999999907</v>
      </c>
    </row>
    <row r="31" spans="1:35" x14ac:dyDescent="0.2">
      <c r="A31" s="273" t="s">
        <v>283</v>
      </c>
      <c r="B31" s="273" t="s">
        <v>1</v>
      </c>
      <c r="C31" s="283">
        <v>6600</v>
      </c>
      <c r="D31" s="283" t="s">
        <v>627</v>
      </c>
      <c r="E31" s="252" t="s">
        <v>2080</v>
      </c>
      <c r="F31" s="90">
        <v>410595.21</v>
      </c>
      <c r="G31" s="90">
        <v>0</v>
      </c>
      <c r="H31" s="90">
        <v>87553.71</v>
      </c>
      <c r="I31" s="252">
        <v>758889.51</v>
      </c>
      <c r="J31" s="252">
        <v>1266102.6000000001</v>
      </c>
      <c r="L31" s="232">
        <v>51753.42</v>
      </c>
      <c r="Q31" s="252">
        <v>148750</v>
      </c>
      <c r="R31" s="252">
        <v>2482860.59</v>
      </c>
      <c r="S31" s="74">
        <v>846626.31</v>
      </c>
      <c r="V31" s="74">
        <v>650750</v>
      </c>
      <c r="X31" s="91">
        <v>943870</v>
      </c>
      <c r="AA31" s="91">
        <v>605190.22</v>
      </c>
      <c r="AB31" s="91">
        <v>160852.32</v>
      </c>
      <c r="AD31" s="267">
        <f t="shared" si="1"/>
        <v>498148.92000000004</v>
      </c>
      <c r="AE31" s="274">
        <f t="shared" si="2"/>
        <v>51753.42</v>
      </c>
      <c r="AF31" s="288">
        <f t="shared" si="3"/>
        <v>446395.50000000006</v>
      </c>
      <c r="AG31" s="289">
        <f t="shared" si="4"/>
        <v>1497376.31</v>
      </c>
      <c r="AH31" s="275">
        <f t="shared" si="5"/>
        <v>1709912.54</v>
      </c>
      <c r="AI31" s="269">
        <f t="shared" si="6"/>
        <v>-212536.22999999998</v>
      </c>
    </row>
    <row r="32" spans="1:35" x14ac:dyDescent="0.2">
      <c r="A32" s="273" t="s">
        <v>283</v>
      </c>
      <c r="B32" s="273" t="s">
        <v>1</v>
      </c>
      <c r="C32" s="283">
        <v>2814</v>
      </c>
      <c r="D32" s="283" t="s">
        <v>628</v>
      </c>
      <c r="E32" s="252" t="s">
        <v>2081</v>
      </c>
      <c r="F32" s="90">
        <v>325227.31</v>
      </c>
      <c r="G32" s="90">
        <v>2972</v>
      </c>
      <c r="H32" s="90">
        <v>25642.65</v>
      </c>
      <c r="I32" s="252">
        <v>535029.06999999995</v>
      </c>
      <c r="J32" s="252">
        <v>277783.52</v>
      </c>
      <c r="L32" s="232">
        <v>17400</v>
      </c>
      <c r="Q32" s="252">
        <v>-864160.78</v>
      </c>
      <c r="R32" s="252">
        <v>2102364.12</v>
      </c>
      <c r="S32" s="74">
        <v>469271.26</v>
      </c>
      <c r="U32" s="74">
        <v>728.21</v>
      </c>
      <c r="V32" s="74">
        <v>598896.6</v>
      </c>
      <c r="W32" s="74">
        <v>3000</v>
      </c>
      <c r="X32" s="91">
        <v>770724.6</v>
      </c>
      <c r="AA32" s="91">
        <v>231819.88</v>
      </c>
      <c r="AB32" s="91">
        <v>71020.38</v>
      </c>
      <c r="AD32" s="267">
        <f t="shared" si="1"/>
        <v>353841.96</v>
      </c>
      <c r="AE32" s="274">
        <f t="shared" si="2"/>
        <v>17400</v>
      </c>
      <c r="AF32" s="288">
        <f t="shared" si="3"/>
        <v>336441.96</v>
      </c>
      <c r="AG32" s="289">
        <f t="shared" si="4"/>
        <v>1071896.07</v>
      </c>
      <c r="AH32" s="275">
        <f t="shared" si="5"/>
        <v>1073564.8599999999</v>
      </c>
      <c r="AI32" s="269">
        <f t="shared" si="6"/>
        <v>-1668.7899999998044</v>
      </c>
    </row>
    <row r="33" spans="1:35" x14ac:dyDescent="0.2">
      <c r="A33" s="273" t="s">
        <v>283</v>
      </c>
      <c r="B33" s="273" t="s">
        <v>1</v>
      </c>
      <c r="C33" s="283">
        <v>5791</v>
      </c>
      <c r="D33" s="283" t="s">
        <v>629</v>
      </c>
      <c r="E33" s="252" t="s">
        <v>2082</v>
      </c>
      <c r="F33" s="90">
        <v>212207.24</v>
      </c>
      <c r="G33" s="90">
        <v>0</v>
      </c>
      <c r="H33" s="90">
        <v>54718.75</v>
      </c>
      <c r="I33" s="252">
        <v>609529.32999999996</v>
      </c>
      <c r="J33" s="252">
        <v>571180.07999999996</v>
      </c>
      <c r="L33" s="232">
        <v>25922.01</v>
      </c>
      <c r="N33" s="232">
        <v>0</v>
      </c>
      <c r="Q33" s="252">
        <v>535909.46</v>
      </c>
      <c r="R33" s="252">
        <v>923152.19</v>
      </c>
      <c r="S33" s="74">
        <v>886401.18</v>
      </c>
      <c r="U33" s="74">
        <v>424.59</v>
      </c>
      <c r="V33" s="74">
        <v>841080</v>
      </c>
      <c r="W33" s="74">
        <v>7750</v>
      </c>
      <c r="X33" s="91">
        <v>1188900</v>
      </c>
      <c r="AA33" s="91">
        <v>422391.91</v>
      </c>
      <c r="AB33" s="91">
        <v>122037.12</v>
      </c>
      <c r="AD33" s="267">
        <f t="shared" si="1"/>
        <v>266925.99</v>
      </c>
      <c r="AE33" s="274">
        <f t="shared" si="2"/>
        <v>25922.01</v>
      </c>
      <c r="AF33" s="288">
        <f t="shared" si="3"/>
        <v>241003.97999999998</v>
      </c>
      <c r="AG33" s="289">
        <f t="shared" si="4"/>
        <v>1735655.77</v>
      </c>
      <c r="AH33" s="275">
        <f t="shared" si="5"/>
        <v>1733329.0299999998</v>
      </c>
      <c r="AI33" s="269">
        <f t="shared" si="6"/>
        <v>2326.7400000002235</v>
      </c>
    </row>
    <row r="34" spans="1:35" x14ac:dyDescent="0.2">
      <c r="A34" s="273" t="s">
        <v>283</v>
      </c>
      <c r="B34" s="273" t="s">
        <v>1</v>
      </c>
      <c r="C34" s="283">
        <v>5865</v>
      </c>
      <c r="D34" s="283" t="s">
        <v>630</v>
      </c>
      <c r="E34" s="252" t="s">
        <v>2083</v>
      </c>
      <c r="F34" s="90">
        <v>696116.07</v>
      </c>
      <c r="G34" s="90">
        <v>0</v>
      </c>
      <c r="H34" s="90">
        <v>76687.17</v>
      </c>
      <c r="I34" s="252">
        <v>1232150.52</v>
      </c>
      <c r="J34" s="252">
        <v>636531.89</v>
      </c>
      <c r="L34" s="232">
        <v>27931.3</v>
      </c>
      <c r="Q34" s="252">
        <v>366128</v>
      </c>
      <c r="R34" s="252">
        <v>2548141.21</v>
      </c>
      <c r="S34" s="74">
        <v>773012.59</v>
      </c>
      <c r="T34" s="74">
        <v>268960</v>
      </c>
      <c r="U34" s="74">
        <v>15.37</v>
      </c>
      <c r="V34" s="74">
        <v>1038900</v>
      </c>
      <c r="X34" s="91">
        <v>1195980</v>
      </c>
      <c r="AA34" s="91">
        <v>579933.48</v>
      </c>
      <c r="AB34" s="91">
        <v>99413.04</v>
      </c>
      <c r="AD34" s="267">
        <f t="shared" si="1"/>
        <v>772803.24</v>
      </c>
      <c r="AE34" s="274">
        <f t="shared" si="2"/>
        <v>27931.3</v>
      </c>
      <c r="AF34" s="288">
        <f t="shared" si="3"/>
        <v>744871.94</v>
      </c>
      <c r="AG34" s="289">
        <f t="shared" si="4"/>
        <v>2080887.96</v>
      </c>
      <c r="AH34" s="275">
        <f t="shared" si="5"/>
        <v>1875326.52</v>
      </c>
      <c r="AI34" s="269">
        <f t="shared" si="6"/>
        <v>205561.43999999994</v>
      </c>
    </row>
    <row r="35" spans="1:35" x14ac:dyDescent="0.2">
      <c r="A35" s="273" t="s">
        <v>283</v>
      </c>
      <c r="B35" s="273" t="s">
        <v>1</v>
      </c>
      <c r="C35" s="283">
        <v>4329</v>
      </c>
      <c r="D35" s="283" t="s">
        <v>631</v>
      </c>
      <c r="E35" s="252" t="s">
        <v>2136</v>
      </c>
      <c r="F35" s="90">
        <v>225551.32</v>
      </c>
      <c r="G35" s="90">
        <v>10400</v>
      </c>
      <c r="H35" s="90">
        <v>86985.14</v>
      </c>
      <c r="I35" s="252">
        <v>385447.07</v>
      </c>
      <c r="J35" s="252">
        <v>492664.54</v>
      </c>
      <c r="L35" s="232">
        <v>24800</v>
      </c>
      <c r="Q35" s="252">
        <v>110400</v>
      </c>
      <c r="R35" s="252">
        <v>1650244.41</v>
      </c>
      <c r="S35" s="74">
        <v>595311.41</v>
      </c>
      <c r="T35" s="74">
        <v>35000</v>
      </c>
      <c r="U35" s="74">
        <v>581.42999999999995</v>
      </c>
      <c r="V35" s="74">
        <v>553840.5</v>
      </c>
      <c r="X35" s="91">
        <v>715240.5</v>
      </c>
      <c r="AA35" s="91">
        <v>326115.14</v>
      </c>
      <c r="AB35" s="91">
        <v>133784.67000000001</v>
      </c>
      <c r="AD35" s="267">
        <f t="shared" si="1"/>
        <v>322936.46000000002</v>
      </c>
      <c r="AE35" s="274">
        <f t="shared" si="2"/>
        <v>24800</v>
      </c>
      <c r="AF35" s="288">
        <f t="shared" si="3"/>
        <v>298136.46000000002</v>
      </c>
      <c r="AG35" s="289">
        <f t="shared" si="4"/>
        <v>1184733.3400000001</v>
      </c>
      <c r="AH35" s="275">
        <f t="shared" si="5"/>
        <v>1175140.31</v>
      </c>
      <c r="AI35" s="269">
        <f t="shared" si="6"/>
        <v>9593.0300000000279</v>
      </c>
    </row>
    <row r="36" spans="1:35" x14ac:dyDescent="0.2">
      <c r="A36" s="273" t="s">
        <v>286</v>
      </c>
      <c r="B36" s="273" t="s">
        <v>2</v>
      </c>
      <c r="C36" s="283">
        <v>1955</v>
      </c>
      <c r="D36" s="283" t="s">
        <v>632</v>
      </c>
      <c r="E36" s="252" t="s">
        <v>2084</v>
      </c>
      <c r="F36" s="90">
        <v>343175.08</v>
      </c>
      <c r="G36" s="90">
        <v>1805.48</v>
      </c>
      <c r="H36" s="90">
        <v>31499.91</v>
      </c>
      <c r="I36" s="252">
        <v>69796.34</v>
      </c>
      <c r="J36" s="252">
        <v>384633.08</v>
      </c>
      <c r="L36" s="232">
        <v>18068.87</v>
      </c>
      <c r="Q36" s="252">
        <v>-1213146.33</v>
      </c>
      <c r="R36" s="252">
        <v>1948644.79</v>
      </c>
      <c r="S36" s="74">
        <v>375114.74</v>
      </c>
      <c r="T36" s="74">
        <v>52000</v>
      </c>
      <c r="U36" s="74">
        <v>495.31</v>
      </c>
      <c r="V36" s="74">
        <v>583730</v>
      </c>
      <c r="X36" s="91">
        <v>669650</v>
      </c>
      <c r="AA36" s="91">
        <v>185111.09</v>
      </c>
      <c r="AB36" s="91">
        <v>33980.400000000001</v>
      </c>
      <c r="AD36" s="267">
        <f t="shared" si="1"/>
        <v>376480.47</v>
      </c>
      <c r="AE36" s="274">
        <f t="shared" si="2"/>
        <v>18068.87</v>
      </c>
      <c r="AF36" s="288">
        <f t="shared" si="3"/>
        <v>358411.6</v>
      </c>
      <c r="AG36" s="289">
        <f t="shared" si="4"/>
        <v>1011340.05</v>
      </c>
      <c r="AH36" s="275">
        <f t="shared" si="5"/>
        <v>888741.49</v>
      </c>
      <c r="AI36" s="269">
        <f t="shared" si="6"/>
        <v>122598.56000000006</v>
      </c>
    </row>
    <row r="37" spans="1:35" x14ac:dyDescent="0.2">
      <c r="A37" s="273" t="s">
        <v>286</v>
      </c>
      <c r="B37" s="273" t="s">
        <v>2</v>
      </c>
      <c r="C37" s="283">
        <v>4228</v>
      </c>
      <c r="D37" s="283" t="s">
        <v>633</v>
      </c>
      <c r="E37" s="252" t="s">
        <v>2085</v>
      </c>
      <c r="F37" s="90">
        <v>547664.19999999995</v>
      </c>
      <c r="G37" s="90">
        <v>27387.599999999999</v>
      </c>
      <c r="H37" s="90">
        <v>62408.07</v>
      </c>
      <c r="I37" s="252">
        <v>-435257.81</v>
      </c>
      <c r="J37" s="252">
        <v>882073.55</v>
      </c>
      <c r="L37" s="232">
        <v>22050</v>
      </c>
      <c r="Q37" s="252">
        <v>-1253951.57</v>
      </c>
      <c r="R37" s="252">
        <v>2125603</v>
      </c>
      <c r="S37" s="74">
        <v>797785.42</v>
      </c>
      <c r="T37" s="74">
        <v>54000</v>
      </c>
      <c r="U37" s="74">
        <v>1515.17</v>
      </c>
      <c r="V37" s="74">
        <v>1101610</v>
      </c>
      <c r="W37" s="74">
        <v>589</v>
      </c>
      <c r="X37" s="91">
        <v>1365848</v>
      </c>
      <c r="AA37" s="91">
        <v>293736.81</v>
      </c>
      <c r="AB37" s="91">
        <v>19464.599999999999</v>
      </c>
      <c r="AD37" s="267">
        <f t="shared" si="1"/>
        <v>637459.86999999988</v>
      </c>
      <c r="AE37" s="274">
        <f t="shared" si="2"/>
        <v>22050</v>
      </c>
      <c r="AF37" s="288">
        <f t="shared" si="3"/>
        <v>615409.86999999988</v>
      </c>
      <c r="AG37" s="289">
        <f t="shared" si="4"/>
        <v>1955499.59</v>
      </c>
      <c r="AH37" s="275">
        <f t="shared" si="5"/>
        <v>1679049.4100000001</v>
      </c>
      <c r="AI37" s="269">
        <f t="shared" si="6"/>
        <v>276450.17999999993</v>
      </c>
    </row>
    <row r="38" spans="1:35" x14ac:dyDescent="0.2">
      <c r="A38" s="273" t="s">
        <v>286</v>
      </c>
      <c r="B38" s="273" t="s">
        <v>2</v>
      </c>
      <c r="C38" s="283">
        <v>1245</v>
      </c>
      <c r="D38" s="283" t="s">
        <v>634</v>
      </c>
      <c r="E38" s="252" t="s">
        <v>2086</v>
      </c>
      <c r="F38" s="90">
        <v>301439.62</v>
      </c>
      <c r="G38" s="90">
        <v>7073.4</v>
      </c>
      <c r="H38" s="90">
        <v>31413</v>
      </c>
      <c r="I38" s="252">
        <v>138741.22</v>
      </c>
      <c r="J38" s="252">
        <v>324546.01</v>
      </c>
      <c r="L38" s="232">
        <v>27759.69</v>
      </c>
      <c r="Q38" s="252">
        <v>-1111470.77</v>
      </c>
      <c r="R38" s="252">
        <v>1917883.16</v>
      </c>
      <c r="S38" s="74">
        <v>396697.34</v>
      </c>
      <c r="U38" s="74">
        <v>449</v>
      </c>
      <c r="V38" s="74">
        <v>463410</v>
      </c>
      <c r="W38" s="74">
        <v>3122</v>
      </c>
      <c r="X38" s="91">
        <v>638350</v>
      </c>
      <c r="AA38" s="91">
        <v>163663.71</v>
      </c>
      <c r="AB38" s="91">
        <v>63641.46</v>
      </c>
      <c r="AD38" s="267">
        <f t="shared" si="1"/>
        <v>339926.02</v>
      </c>
      <c r="AE38" s="274">
        <f t="shared" si="2"/>
        <v>27759.69</v>
      </c>
      <c r="AF38" s="288">
        <f t="shared" si="3"/>
        <v>312166.33</v>
      </c>
      <c r="AG38" s="289">
        <f t="shared" si="4"/>
        <v>863678.34000000008</v>
      </c>
      <c r="AH38" s="275">
        <f t="shared" si="5"/>
        <v>865655.16999999993</v>
      </c>
      <c r="AI38" s="269">
        <f t="shared" si="6"/>
        <v>-1976.8299999998417</v>
      </c>
    </row>
    <row r="39" spans="1:35" x14ac:dyDescent="0.2">
      <c r="A39" s="273" t="s">
        <v>286</v>
      </c>
      <c r="B39" s="273" t="s">
        <v>2</v>
      </c>
      <c r="C39" s="283">
        <v>5421</v>
      </c>
      <c r="D39" s="283" t="s">
        <v>635</v>
      </c>
      <c r="E39" s="252" t="s">
        <v>2087</v>
      </c>
      <c r="F39" s="90">
        <v>649978.18999999994</v>
      </c>
      <c r="G39" s="90">
        <v>55864.5</v>
      </c>
      <c r="H39" s="90">
        <v>91113.42</v>
      </c>
      <c r="I39" s="252">
        <v>276549.52</v>
      </c>
      <c r="J39" s="252">
        <v>1156558.68</v>
      </c>
      <c r="N39" s="232">
        <v>0</v>
      </c>
      <c r="Q39" s="252">
        <v>-175946.09</v>
      </c>
      <c r="R39" s="252">
        <v>2205072.4900000002</v>
      </c>
      <c r="S39" s="74">
        <v>931137.89</v>
      </c>
      <c r="U39" s="74">
        <v>1627.33</v>
      </c>
      <c r="V39" s="74">
        <v>736350</v>
      </c>
      <c r="W39" s="74">
        <v>16000</v>
      </c>
      <c r="X39" s="91">
        <v>1025430</v>
      </c>
      <c r="AA39" s="91">
        <v>282406.23</v>
      </c>
      <c r="AB39" s="91">
        <v>105001.08</v>
      </c>
      <c r="AC39" s="91">
        <v>600</v>
      </c>
      <c r="AD39" s="267">
        <f t="shared" si="1"/>
        <v>796956.11</v>
      </c>
      <c r="AE39" s="274">
        <f t="shared" si="2"/>
        <v>0</v>
      </c>
      <c r="AF39" s="288">
        <f t="shared" si="3"/>
        <v>796956.11</v>
      </c>
      <c r="AG39" s="289">
        <f t="shared" si="4"/>
        <v>1685115.22</v>
      </c>
      <c r="AH39" s="275">
        <f t="shared" si="5"/>
        <v>1413437.31</v>
      </c>
      <c r="AI39" s="269">
        <f t="shared" si="6"/>
        <v>271677.90999999992</v>
      </c>
    </row>
    <row r="40" spans="1:35" x14ac:dyDescent="0.2">
      <c r="A40" s="273" t="s">
        <v>286</v>
      </c>
      <c r="B40" s="273" t="s">
        <v>2</v>
      </c>
      <c r="C40" s="283">
        <v>3481</v>
      </c>
      <c r="D40" s="283" t="s">
        <v>636</v>
      </c>
      <c r="E40" s="252" t="s">
        <v>2088</v>
      </c>
      <c r="F40" s="90">
        <v>525759.19999999995</v>
      </c>
      <c r="G40" s="90">
        <v>0</v>
      </c>
      <c r="H40" s="90">
        <v>111914.04</v>
      </c>
      <c r="I40" s="252">
        <v>2206119.92</v>
      </c>
      <c r="J40" s="252">
        <v>733434.58</v>
      </c>
      <c r="L40" s="232">
        <v>52699.51</v>
      </c>
      <c r="N40" s="232">
        <v>0</v>
      </c>
      <c r="Q40" s="252">
        <v>1611769.95</v>
      </c>
      <c r="R40" s="252">
        <v>1879861.02</v>
      </c>
      <c r="S40" s="74">
        <v>988293.45</v>
      </c>
      <c r="U40" s="74">
        <v>887.01</v>
      </c>
      <c r="V40" s="74">
        <v>623740</v>
      </c>
      <c r="X40" s="91">
        <v>1076320</v>
      </c>
      <c r="AA40" s="91">
        <v>352119.68</v>
      </c>
      <c r="AB40" s="91">
        <v>67211.520000000004</v>
      </c>
      <c r="AD40" s="267">
        <f t="shared" si="1"/>
        <v>637673.24</v>
      </c>
      <c r="AE40" s="274">
        <f t="shared" si="2"/>
        <v>52699.51</v>
      </c>
      <c r="AF40" s="288">
        <f t="shared" si="3"/>
        <v>584973.73</v>
      </c>
      <c r="AG40" s="289">
        <f t="shared" si="4"/>
        <v>1612920.46</v>
      </c>
      <c r="AH40" s="275">
        <f t="shared" si="5"/>
        <v>1495651.2</v>
      </c>
      <c r="AI40" s="269">
        <f t="shared" si="6"/>
        <v>117269.26000000001</v>
      </c>
    </row>
    <row r="41" spans="1:35" x14ac:dyDescent="0.2">
      <c r="A41" s="273" t="s">
        <v>286</v>
      </c>
      <c r="B41" s="273" t="s">
        <v>2</v>
      </c>
      <c r="C41" s="283">
        <v>3499</v>
      </c>
      <c r="D41" s="283" t="s">
        <v>637</v>
      </c>
      <c r="E41" s="252" t="s">
        <v>2089</v>
      </c>
      <c r="F41" s="90">
        <v>965598.43</v>
      </c>
      <c r="G41" s="90">
        <v>0</v>
      </c>
      <c r="H41" s="90">
        <v>74271.100000000006</v>
      </c>
      <c r="I41" s="252">
        <v>666273.13</v>
      </c>
      <c r="J41" s="252">
        <v>548085.56999999995</v>
      </c>
      <c r="L41" s="232">
        <v>30800</v>
      </c>
      <c r="Q41" s="252">
        <v>-1711979.96</v>
      </c>
      <c r="R41" s="252">
        <v>3832429.73</v>
      </c>
      <c r="S41" s="74">
        <v>844663</v>
      </c>
      <c r="T41" s="74">
        <v>145800</v>
      </c>
      <c r="U41" s="74">
        <v>63.25</v>
      </c>
      <c r="V41" s="74">
        <v>1154640</v>
      </c>
      <c r="X41" s="91">
        <v>1571417</v>
      </c>
      <c r="AA41" s="91">
        <v>284134.13</v>
      </c>
      <c r="AB41" s="91">
        <v>103050.66</v>
      </c>
      <c r="AC41" s="91">
        <v>2400</v>
      </c>
      <c r="AD41" s="267">
        <f t="shared" si="1"/>
        <v>1039869.53</v>
      </c>
      <c r="AE41" s="274">
        <f t="shared" si="2"/>
        <v>30800</v>
      </c>
      <c r="AF41" s="288">
        <f t="shared" si="3"/>
        <v>1009069.53</v>
      </c>
      <c r="AG41" s="289">
        <f t="shared" si="4"/>
        <v>2145166.25</v>
      </c>
      <c r="AH41" s="275">
        <f t="shared" si="5"/>
        <v>1961001.7899999998</v>
      </c>
      <c r="AI41" s="269">
        <f t="shared" si="6"/>
        <v>184164.4600000002</v>
      </c>
    </row>
    <row r="42" spans="1:35" x14ac:dyDescent="0.2">
      <c r="A42" s="273" t="s">
        <v>286</v>
      </c>
      <c r="B42" s="273" t="s">
        <v>2</v>
      </c>
      <c r="C42" s="283">
        <v>1888</v>
      </c>
      <c r="D42" s="283" t="s">
        <v>638</v>
      </c>
      <c r="E42" s="252" t="s">
        <v>2090</v>
      </c>
      <c r="F42" s="90">
        <v>385397.98</v>
      </c>
      <c r="G42" s="90">
        <v>16524.849999999999</v>
      </c>
      <c r="H42" s="90">
        <v>53962.04</v>
      </c>
      <c r="I42" s="252">
        <v>204719.57</v>
      </c>
      <c r="J42" s="252">
        <v>1673251.22</v>
      </c>
      <c r="L42" s="232">
        <v>19350</v>
      </c>
      <c r="Q42" s="252">
        <v>298327.61</v>
      </c>
      <c r="R42" s="252">
        <v>1975418.72</v>
      </c>
      <c r="S42" s="74">
        <v>647708.42000000004</v>
      </c>
      <c r="T42" s="74">
        <v>69800</v>
      </c>
      <c r="U42" s="74">
        <v>425.51</v>
      </c>
      <c r="V42" s="74">
        <v>681080</v>
      </c>
      <c r="W42" s="74">
        <v>1680</v>
      </c>
      <c r="X42" s="91">
        <v>949897</v>
      </c>
      <c r="AA42" s="91">
        <v>243848.48</v>
      </c>
      <c r="AB42" s="91">
        <v>100793.12</v>
      </c>
      <c r="AD42" s="267">
        <f t="shared" si="1"/>
        <v>455884.86999999994</v>
      </c>
      <c r="AE42" s="274">
        <f t="shared" si="2"/>
        <v>19350</v>
      </c>
      <c r="AF42" s="288">
        <f t="shared" si="3"/>
        <v>436534.86999999994</v>
      </c>
      <c r="AG42" s="289">
        <f t="shared" si="4"/>
        <v>1400693.9300000002</v>
      </c>
      <c r="AH42" s="275">
        <f t="shared" si="5"/>
        <v>1294538.6000000001</v>
      </c>
      <c r="AI42" s="269">
        <f t="shared" si="6"/>
        <v>106155.33000000007</v>
      </c>
    </row>
    <row r="43" spans="1:35" x14ac:dyDescent="0.2">
      <c r="A43" s="273" t="s">
        <v>286</v>
      </c>
      <c r="B43" s="273" t="s">
        <v>2</v>
      </c>
      <c r="C43" s="283">
        <v>1651</v>
      </c>
      <c r="D43" s="283" t="s">
        <v>639</v>
      </c>
      <c r="E43" s="252" t="s">
        <v>2091</v>
      </c>
      <c r="F43" s="90">
        <v>392503.71</v>
      </c>
      <c r="G43" s="90">
        <v>2648.7</v>
      </c>
      <c r="H43" s="90">
        <v>28628.720000000001</v>
      </c>
      <c r="I43" s="252">
        <v>126362.06</v>
      </c>
      <c r="J43" s="252">
        <v>144503.28</v>
      </c>
      <c r="L43" s="232">
        <v>17661.04</v>
      </c>
      <c r="Q43" s="252">
        <v>-912474.48</v>
      </c>
      <c r="R43" s="252">
        <v>1580455.21</v>
      </c>
      <c r="S43" s="74">
        <v>392268.28</v>
      </c>
      <c r="T43" s="74">
        <v>55140</v>
      </c>
      <c r="U43" s="74">
        <v>552.15</v>
      </c>
      <c r="V43" s="74">
        <v>569960</v>
      </c>
      <c r="W43" s="74">
        <v>16750</v>
      </c>
      <c r="X43" s="91">
        <v>744740</v>
      </c>
      <c r="AA43" s="91">
        <v>154252.73000000001</v>
      </c>
      <c r="AB43" s="91">
        <v>63633</v>
      </c>
      <c r="AD43" s="267">
        <f t="shared" si="1"/>
        <v>423781.13</v>
      </c>
      <c r="AE43" s="274">
        <f t="shared" si="2"/>
        <v>17661.04</v>
      </c>
      <c r="AF43" s="288">
        <f t="shared" si="3"/>
        <v>406120.09</v>
      </c>
      <c r="AG43" s="289">
        <f t="shared" si="4"/>
        <v>1034670.43</v>
      </c>
      <c r="AH43" s="275">
        <f t="shared" si="5"/>
        <v>962625.73</v>
      </c>
      <c r="AI43" s="269">
        <f t="shared" si="6"/>
        <v>72044.70000000007</v>
      </c>
    </row>
    <row r="44" spans="1:35" x14ac:dyDescent="0.2">
      <c r="A44" s="273" t="s">
        <v>286</v>
      </c>
      <c r="B44" s="273" t="s">
        <v>2</v>
      </c>
      <c r="C44" s="283">
        <v>3959</v>
      </c>
      <c r="D44" s="283" t="s">
        <v>640</v>
      </c>
      <c r="E44" s="252" t="s">
        <v>2092</v>
      </c>
      <c r="F44" s="90">
        <v>1151063.48</v>
      </c>
      <c r="G44" s="90">
        <v>15832.45</v>
      </c>
      <c r="H44" s="90">
        <v>74297.62</v>
      </c>
      <c r="I44" s="252">
        <v>483886.2</v>
      </c>
      <c r="J44" s="252">
        <v>582361.71</v>
      </c>
      <c r="L44" s="232">
        <v>14750</v>
      </c>
      <c r="Q44" s="252">
        <v>-1003216.88</v>
      </c>
      <c r="R44" s="252">
        <v>2583577.5299999998</v>
      </c>
      <c r="S44" s="74">
        <v>679155.61</v>
      </c>
      <c r="T44" s="74">
        <v>669000</v>
      </c>
      <c r="U44" s="74">
        <v>831.94</v>
      </c>
      <c r="V44" s="74">
        <v>754900</v>
      </c>
      <c r="X44" s="91">
        <v>983437</v>
      </c>
      <c r="AA44" s="91">
        <v>278603.74</v>
      </c>
      <c r="AB44" s="91">
        <v>100476</v>
      </c>
      <c r="AD44" s="267">
        <f t="shared" si="1"/>
        <v>1241193.5499999998</v>
      </c>
      <c r="AE44" s="274">
        <f t="shared" si="2"/>
        <v>14750</v>
      </c>
      <c r="AF44" s="288">
        <f t="shared" si="3"/>
        <v>1226443.5499999998</v>
      </c>
      <c r="AG44" s="289">
        <f t="shared" si="4"/>
        <v>2103887.5499999998</v>
      </c>
      <c r="AH44" s="275">
        <f t="shared" si="5"/>
        <v>1362516.74</v>
      </c>
      <c r="AI44" s="269">
        <f t="shared" si="6"/>
        <v>741370.80999999982</v>
      </c>
    </row>
    <row r="45" spans="1:35" x14ac:dyDescent="0.2">
      <c r="A45" s="273" t="s">
        <v>286</v>
      </c>
      <c r="B45" s="273" t="s">
        <v>2</v>
      </c>
      <c r="C45" s="283">
        <v>2503</v>
      </c>
      <c r="D45" s="283" t="s">
        <v>641</v>
      </c>
      <c r="E45" s="252" t="s">
        <v>2093</v>
      </c>
      <c r="F45" s="90">
        <v>418738.76</v>
      </c>
      <c r="G45" s="90">
        <v>3124.75</v>
      </c>
      <c r="H45" s="90">
        <v>42291.13</v>
      </c>
      <c r="I45" s="252">
        <v>244618.55</v>
      </c>
      <c r="J45" s="252">
        <v>657367.74</v>
      </c>
      <c r="Q45" s="252">
        <v>-509530.11</v>
      </c>
      <c r="R45" s="252">
        <v>1850667.12</v>
      </c>
      <c r="S45" s="74">
        <v>384630.25</v>
      </c>
      <c r="U45" s="74">
        <v>97.9</v>
      </c>
      <c r="V45" s="74">
        <v>480360</v>
      </c>
      <c r="X45" s="91">
        <v>590820</v>
      </c>
      <c r="AA45" s="91">
        <v>185464.59</v>
      </c>
      <c r="AB45" s="91">
        <v>30587.64</v>
      </c>
      <c r="AD45" s="267">
        <f t="shared" si="1"/>
        <v>464154.64</v>
      </c>
      <c r="AE45" s="274">
        <f t="shared" si="2"/>
        <v>0</v>
      </c>
      <c r="AF45" s="288">
        <f t="shared" si="3"/>
        <v>464154.64</v>
      </c>
      <c r="AG45" s="289">
        <f t="shared" si="4"/>
        <v>865088.15</v>
      </c>
      <c r="AH45" s="275">
        <f t="shared" si="5"/>
        <v>806872.23</v>
      </c>
      <c r="AI45" s="269">
        <f t="shared" si="6"/>
        <v>58215.920000000042</v>
      </c>
    </row>
    <row r="46" spans="1:35" x14ac:dyDescent="0.2">
      <c r="A46" s="273" t="s">
        <v>286</v>
      </c>
      <c r="B46" s="273" t="s">
        <v>2</v>
      </c>
      <c r="C46" s="283">
        <v>3619</v>
      </c>
      <c r="D46" s="283" t="s">
        <v>642</v>
      </c>
      <c r="E46" s="252" t="s">
        <v>2094</v>
      </c>
      <c r="F46" s="90">
        <v>263917.33</v>
      </c>
      <c r="G46" s="90">
        <v>10299</v>
      </c>
      <c r="H46" s="90">
        <v>63011.49</v>
      </c>
      <c r="I46" s="252">
        <v>319341.28000000003</v>
      </c>
      <c r="J46" s="252">
        <v>444798.81</v>
      </c>
      <c r="Q46" s="252">
        <v>-2065072.41</v>
      </c>
      <c r="R46" s="252">
        <v>3139393.79</v>
      </c>
      <c r="S46" s="74">
        <v>871506.32</v>
      </c>
      <c r="U46" s="74">
        <v>349.32</v>
      </c>
      <c r="V46" s="74">
        <v>746470</v>
      </c>
      <c r="X46" s="91">
        <v>1167710</v>
      </c>
      <c r="AA46" s="91">
        <v>285090.15000000002</v>
      </c>
      <c r="AB46" s="91">
        <v>105588.96</v>
      </c>
      <c r="AD46" s="267">
        <f t="shared" si="1"/>
        <v>337227.82</v>
      </c>
      <c r="AE46" s="274">
        <f t="shared" si="2"/>
        <v>0</v>
      </c>
      <c r="AF46" s="288">
        <f t="shared" si="3"/>
        <v>337227.82</v>
      </c>
      <c r="AG46" s="289">
        <f t="shared" si="4"/>
        <v>1618325.64</v>
      </c>
      <c r="AH46" s="275">
        <f t="shared" si="5"/>
        <v>1558389.1099999999</v>
      </c>
      <c r="AI46" s="269">
        <f t="shared" si="6"/>
        <v>59936.530000000028</v>
      </c>
    </row>
    <row r="47" spans="1:35" x14ac:dyDescent="0.2">
      <c r="A47" s="273" t="s">
        <v>286</v>
      </c>
      <c r="B47" s="273" t="s">
        <v>2</v>
      </c>
      <c r="C47" s="283">
        <v>2593</v>
      </c>
      <c r="D47" s="283" t="s">
        <v>643</v>
      </c>
      <c r="E47" s="252" t="s">
        <v>2095</v>
      </c>
      <c r="F47" s="90">
        <v>215447.3</v>
      </c>
      <c r="G47" s="90">
        <v>1059</v>
      </c>
      <c r="H47" s="90">
        <v>46328.17</v>
      </c>
      <c r="I47" s="252">
        <v>207657.96</v>
      </c>
      <c r="J47" s="252">
        <v>859913.07</v>
      </c>
      <c r="Q47" s="252">
        <v>-1233203.54</v>
      </c>
      <c r="R47" s="252">
        <v>2592803.14</v>
      </c>
      <c r="S47" s="74">
        <v>453790.66</v>
      </c>
      <c r="U47" s="74">
        <v>320.01</v>
      </c>
      <c r="V47" s="74">
        <v>751790</v>
      </c>
      <c r="W47" s="74">
        <v>250</v>
      </c>
      <c r="X47" s="91">
        <v>865610</v>
      </c>
      <c r="AA47" s="91">
        <v>212229.55</v>
      </c>
      <c r="AB47" s="91">
        <v>95669.22</v>
      </c>
      <c r="AD47" s="267">
        <f t="shared" si="1"/>
        <v>262834.46999999997</v>
      </c>
      <c r="AE47" s="274">
        <f t="shared" si="2"/>
        <v>0</v>
      </c>
      <c r="AF47" s="288">
        <f t="shared" si="3"/>
        <v>262834.46999999997</v>
      </c>
      <c r="AG47" s="289">
        <f t="shared" si="4"/>
        <v>1206150.67</v>
      </c>
      <c r="AH47" s="275">
        <f t="shared" si="5"/>
        <v>1173508.77</v>
      </c>
      <c r="AI47" s="269">
        <f t="shared" si="6"/>
        <v>32641.899999999907</v>
      </c>
    </row>
    <row r="48" spans="1:35" x14ac:dyDescent="0.2">
      <c r="A48" s="273" t="s">
        <v>286</v>
      </c>
      <c r="B48" s="273" t="s">
        <v>2</v>
      </c>
      <c r="C48" s="283">
        <v>1622</v>
      </c>
      <c r="D48" s="283" t="s">
        <v>644</v>
      </c>
      <c r="E48" s="252" t="s">
        <v>2096</v>
      </c>
      <c r="F48" s="90">
        <v>444174.33</v>
      </c>
      <c r="G48" s="90">
        <v>15851.6</v>
      </c>
      <c r="H48" s="90">
        <v>58034.74</v>
      </c>
      <c r="I48" s="252">
        <v>111716.13</v>
      </c>
      <c r="J48" s="252">
        <v>359244.17</v>
      </c>
      <c r="L48" s="232">
        <v>21730.27</v>
      </c>
      <c r="Q48" s="252">
        <v>-1235855.6299999999</v>
      </c>
      <c r="R48" s="252">
        <v>2213150.63</v>
      </c>
      <c r="S48" s="74">
        <v>282709.63</v>
      </c>
      <c r="U48" s="74">
        <v>862.83</v>
      </c>
      <c r="V48" s="74">
        <v>672140</v>
      </c>
      <c r="W48" s="74">
        <v>18010.009999999998</v>
      </c>
      <c r="X48" s="91">
        <v>721160</v>
      </c>
      <c r="AA48" s="91">
        <v>198790.15</v>
      </c>
      <c r="AB48" s="91">
        <v>32452.62</v>
      </c>
      <c r="AD48" s="267">
        <f t="shared" si="1"/>
        <v>518060.67</v>
      </c>
      <c r="AE48" s="274">
        <f t="shared" si="2"/>
        <v>21730.27</v>
      </c>
      <c r="AF48" s="288">
        <f t="shared" si="3"/>
        <v>496330.39999999997</v>
      </c>
      <c r="AG48" s="289">
        <f t="shared" si="4"/>
        <v>973722.47</v>
      </c>
      <c r="AH48" s="275">
        <f t="shared" si="5"/>
        <v>952402.77</v>
      </c>
      <c r="AI48" s="269">
        <f t="shared" si="6"/>
        <v>21319.699999999953</v>
      </c>
    </row>
    <row r="49" spans="1:35" x14ac:dyDescent="0.2">
      <c r="A49" s="273" t="s">
        <v>286</v>
      </c>
      <c r="B49" s="273" t="s">
        <v>2</v>
      </c>
      <c r="C49" s="283">
        <v>2164</v>
      </c>
      <c r="D49" s="283" t="s">
        <v>645</v>
      </c>
      <c r="E49" s="252" t="s">
        <v>2097</v>
      </c>
      <c r="F49" s="90">
        <v>233294.07999999999</v>
      </c>
      <c r="G49" s="90">
        <v>24960</v>
      </c>
      <c r="H49" s="90">
        <v>26703.88</v>
      </c>
      <c r="I49" s="252">
        <v>1477983.03</v>
      </c>
      <c r="J49" s="252">
        <v>558564.64</v>
      </c>
      <c r="L49" s="232">
        <v>3400</v>
      </c>
      <c r="Q49" s="252">
        <v>186534.9</v>
      </c>
      <c r="R49" s="252">
        <v>2118686.35</v>
      </c>
      <c r="S49" s="74">
        <v>399495.93</v>
      </c>
      <c r="U49" s="74">
        <v>312.07</v>
      </c>
      <c r="V49" s="74">
        <v>544630</v>
      </c>
      <c r="W49" s="74">
        <v>200</v>
      </c>
      <c r="X49" s="91">
        <v>659231</v>
      </c>
      <c r="AA49" s="91">
        <v>168304.46</v>
      </c>
      <c r="AB49" s="91">
        <v>85028.160000000003</v>
      </c>
      <c r="AD49" s="267">
        <f t="shared" si="1"/>
        <v>284957.95999999996</v>
      </c>
      <c r="AE49" s="274">
        <f t="shared" si="2"/>
        <v>3400</v>
      </c>
      <c r="AF49" s="288">
        <f t="shared" si="3"/>
        <v>281557.95999999996</v>
      </c>
      <c r="AG49" s="289">
        <f t="shared" si="4"/>
        <v>944638</v>
      </c>
      <c r="AH49" s="275">
        <f t="shared" si="5"/>
        <v>912563.62</v>
      </c>
      <c r="AI49" s="269">
        <f t="shared" si="6"/>
        <v>32074.380000000005</v>
      </c>
    </row>
    <row r="50" spans="1:35" x14ac:dyDescent="0.2">
      <c r="A50" s="273" t="s">
        <v>289</v>
      </c>
      <c r="B50" s="273" t="s">
        <v>3</v>
      </c>
      <c r="C50" s="283">
        <v>5944</v>
      </c>
      <c r="D50" s="283" t="s">
        <v>646</v>
      </c>
      <c r="E50" s="252" t="s">
        <v>2098</v>
      </c>
      <c r="F50" s="90">
        <v>898777.06</v>
      </c>
      <c r="G50" s="90">
        <v>0</v>
      </c>
      <c r="H50" s="90">
        <v>55607.45</v>
      </c>
      <c r="I50" s="252">
        <v>926449.85</v>
      </c>
      <c r="J50" s="252">
        <v>254266.01</v>
      </c>
      <c r="L50" s="232">
        <v>24930</v>
      </c>
      <c r="Q50" s="252">
        <v>-1394410.94</v>
      </c>
      <c r="R50" s="252">
        <v>3206691.97</v>
      </c>
      <c r="S50" s="74">
        <v>1015685.54</v>
      </c>
      <c r="T50" s="74">
        <v>252900</v>
      </c>
      <c r="U50" s="74">
        <v>1194.68</v>
      </c>
      <c r="V50" s="74">
        <v>1127692.5</v>
      </c>
      <c r="W50" s="74">
        <v>1800</v>
      </c>
      <c r="X50" s="91">
        <v>1450012.5</v>
      </c>
      <c r="AA50" s="91">
        <v>359062.76</v>
      </c>
      <c r="AB50" s="91">
        <v>100773.12</v>
      </c>
      <c r="AC50" s="91">
        <v>191</v>
      </c>
      <c r="AD50" s="267">
        <f t="shared" si="1"/>
        <v>954384.51</v>
      </c>
      <c r="AE50" s="274">
        <f t="shared" si="2"/>
        <v>24930</v>
      </c>
      <c r="AF50" s="288">
        <f t="shared" si="3"/>
        <v>929454.51</v>
      </c>
      <c r="AG50" s="289">
        <f t="shared" si="4"/>
        <v>2399272.7199999997</v>
      </c>
      <c r="AH50" s="275">
        <f t="shared" si="5"/>
        <v>1910039.38</v>
      </c>
      <c r="AI50" s="269">
        <f t="shared" si="6"/>
        <v>489233.33999999985</v>
      </c>
    </row>
    <row r="51" spans="1:35" x14ac:dyDescent="0.2">
      <c r="A51" s="273" t="s">
        <v>289</v>
      </c>
      <c r="B51" s="273" t="s">
        <v>3</v>
      </c>
      <c r="C51" s="283">
        <v>5439</v>
      </c>
      <c r="D51" s="283" t="s">
        <v>647</v>
      </c>
      <c r="E51" s="252" t="s">
        <v>2099</v>
      </c>
      <c r="F51" s="90">
        <v>522648.21</v>
      </c>
      <c r="G51" s="90">
        <v>55900</v>
      </c>
      <c r="H51" s="90">
        <v>177511.87</v>
      </c>
      <c r="I51" s="252">
        <v>4</v>
      </c>
      <c r="J51" s="252">
        <v>1307662.96</v>
      </c>
      <c r="L51" s="232">
        <v>110050</v>
      </c>
      <c r="N51" s="232">
        <v>0</v>
      </c>
      <c r="Q51" s="252">
        <v>-953932.85</v>
      </c>
      <c r="R51" s="252">
        <v>2598703.46</v>
      </c>
      <c r="S51" s="74">
        <v>1459124.6</v>
      </c>
      <c r="T51" s="74">
        <v>32500</v>
      </c>
      <c r="U51" s="74">
        <v>700.84</v>
      </c>
      <c r="V51" s="74">
        <v>935390</v>
      </c>
      <c r="W51" s="74">
        <v>61800</v>
      </c>
      <c r="X51" s="91">
        <v>1574646</v>
      </c>
      <c r="AA51" s="91">
        <v>290955.17</v>
      </c>
      <c r="AB51" s="91">
        <v>215223.84</v>
      </c>
      <c r="AC51" s="91">
        <v>7800</v>
      </c>
      <c r="AD51" s="267">
        <f t="shared" si="1"/>
        <v>756060.08</v>
      </c>
      <c r="AE51" s="274">
        <f t="shared" si="2"/>
        <v>110050</v>
      </c>
      <c r="AF51" s="288">
        <f t="shared" si="3"/>
        <v>646010.07999999996</v>
      </c>
      <c r="AG51" s="289">
        <f t="shared" si="4"/>
        <v>2489515.4400000004</v>
      </c>
      <c r="AH51" s="275">
        <f t="shared" si="5"/>
        <v>2088625.01</v>
      </c>
      <c r="AI51" s="269">
        <f t="shared" si="6"/>
        <v>400890.4300000004</v>
      </c>
    </row>
    <row r="52" spans="1:35" x14ac:dyDescent="0.2">
      <c r="A52" s="273" t="s">
        <v>289</v>
      </c>
      <c r="B52" s="273" t="s">
        <v>3</v>
      </c>
      <c r="C52" s="283">
        <v>3683</v>
      </c>
      <c r="D52" s="283" t="s">
        <v>648</v>
      </c>
      <c r="E52" s="252" t="s">
        <v>2100</v>
      </c>
      <c r="F52" s="90">
        <v>542219.51</v>
      </c>
      <c r="G52" s="90">
        <v>55900</v>
      </c>
      <c r="H52" s="90">
        <v>34881.79</v>
      </c>
      <c r="I52" s="252">
        <v>223939.86</v>
      </c>
      <c r="J52" s="252">
        <v>226249.35</v>
      </c>
      <c r="L52" s="232">
        <v>14400</v>
      </c>
      <c r="N52" s="232">
        <v>0</v>
      </c>
      <c r="Q52" s="252">
        <v>-1385848</v>
      </c>
      <c r="R52" s="252">
        <v>2341456.5299999998</v>
      </c>
      <c r="S52" s="74">
        <v>758418.84</v>
      </c>
      <c r="V52" s="74">
        <v>172753.5</v>
      </c>
      <c r="W52" s="74">
        <v>50000</v>
      </c>
      <c r="X52" s="91">
        <v>482567.1</v>
      </c>
      <c r="AA52" s="91">
        <v>220602.58</v>
      </c>
      <c r="AB52" s="91">
        <v>99523.68</v>
      </c>
      <c r="AD52" s="267">
        <f t="shared" si="1"/>
        <v>633001.30000000005</v>
      </c>
      <c r="AE52" s="274">
        <f t="shared" si="2"/>
        <v>14400</v>
      </c>
      <c r="AF52" s="288">
        <f t="shared" si="3"/>
        <v>618601.30000000005</v>
      </c>
      <c r="AG52" s="289">
        <f t="shared" si="4"/>
        <v>981172.34</v>
      </c>
      <c r="AH52" s="275">
        <f t="shared" si="5"/>
        <v>802693.35999999987</v>
      </c>
      <c r="AI52" s="269">
        <f t="shared" si="6"/>
        <v>178478.9800000001</v>
      </c>
    </row>
    <row r="53" spans="1:35" x14ac:dyDescent="0.2">
      <c r="A53" s="273" t="s">
        <v>289</v>
      </c>
      <c r="B53" s="273" t="s">
        <v>3</v>
      </c>
      <c r="C53" s="283">
        <v>10514</v>
      </c>
      <c r="D53" s="283" t="s">
        <v>649</v>
      </c>
      <c r="E53" s="252" t="s">
        <v>2101</v>
      </c>
      <c r="F53" s="90">
        <v>840969.2</v>
      </c>
      <c r="G53" s="90">
        <v>27300</v>
      </c>
      <c r="H53" s="90">
        <v>118264.19</v>
      </c>
      <c r="I53" s="252">
        <v>2047254.31</v>
      </c>
      <c r="J53" s="252">
        <v>770663.07</v>
      </c>
      <c r="L53" s="232">
        <v>0</v>
      </c>
      <c r="N53" s="232">
        <v>0</v>
      </c>
      <c r="Q53" s="252">
        <v>2008223.59</v>
      </c>
      <c r="R53" s="252">
        <v>1574485.41</v>
      </c>
      <c r="S53" s="74">
        <v>2128866.06</v>
      </c>
      <c r="U53" s="74">
        <v>1487.93</v>
      </c>
      <c r="V53" s="74">
        <v>6747180</v>
      </c>
      <c r="X53" s="91">
        <v>7626053.7999999998</v>
      </c>
      <c r="AA53" s="91">
        <v>656698.66</v>
      </c>
      <c r="AB53" s="91">
        <v>225251.76</v>
      </c>
      <c r="AD53" s="267">
        <f t="shared" si="1"/>
        <v>986533.3899999999</v>
      </c>
      <c r="AE53" s="274">
        <f t="shared" si="2"/>
        <v>0</v>
      </c>
      <c r="AF53" s="288">
        <f t="shared" si="3"/>
        <v>986533.3899999999</v>
      </c>
      <c r="AG53" s="289">
        <f t="shared" si="4"/>
        <v>8877533.9900000002</v>
      </c>
      <c r="AH53" s="275">
        <f t="shared" si="5"/>
        <v>8508004.2200000007</v>
      </c>
      <c r="AI53" s="269">
        <f t="shared" si="6"/>
        <v>369529.76999999955</v>
      </c>
    </row>
    <row r="54" spans="1:35" x14ac:dyDescent="0.2">
      <c r="A54" s="273" t="s">
        <v>289</v>
      </c>
      <c r="B54" s="273" t="s">
        <v>3</v>
      </c>
      <c r="C54" s="283">
        <v>1578</v>
      </c>
      <c r="D54" s="283" t="s">
        <v>650</v>
      </c>
      <c r="E54" s="252" t="s">
        <v>2102</v>
      </c>
      <c r="F54" s="90">
        <v>279145.34000000003</v>
      </c>
      <c r="G54" s="90">
        <v>0</v>
      </c>
      <c r="H54" s="90">
        <v>42408.99</v>
      </c>
      <c r="I54" s="252">
        <v>2</v>
      </c>
      <c r="J54" s="252">
        <v>76222.44</v>
      </c>
      <c r="L54" s="232">
        <v>12600</v>
      </c>
      <c r="Q54" s="252">
        <v>-1250983.1100000001</v>
      </c>
      <c r="R54" s="252">
        <v>1566508.7</v>
      </c>
      <c r="S54" s="74">
        <v>499559.91</v>
      </c>
      <c r="U54" s="74">
        <v>550.42999999999995</v>
      </c>
      <c r="V54" s="74">
        <v>810706</v>
      </c>
      <c r="X54" s="91">
        <v>1032865</v>
      </c>
      <c r="AA54" s="91">
        <v>163806.92000000001</v>
      </c>
      <c r="AB54" s="91">
        <v>11442.24</v>
      </c>
      <c r="AD54" s="267">
        <f t="shared" si="1"/>
        <v>321554.33</v>
      </c>
      <c r="AE54" s="274">
        <f t="shared" si="2"/>
        <v>12600</v>
      </c>
      <c r="AF54" s="288">
        <f t="shared" si="3"/>
        <v>308954.33</v>
      </c>
      <c r="AG54" s="289">
        <f t="shared" si="4"/>
        <v>1310816.3399999999</v>
      </c>
      <c r="AH54" s="275">
        <f t="shared" si="5"/>
        <v>1208114.1599999999</v>
      </c>
      <c r="AI54" s="269">
        <f t="shared" si="6"/>
        <v>102702.17999999993</v>
      </c>
    </row>
    <row r="55" spans="1:35" x14ac:dyDescent="0.2">
      <c r="A55" s="273" t="s">
        <v>289</v>
      </c>
      <c r="B55" s="273" t="s">
        <v>3</v>
      </c>
      <c r="C55" s="283">
        <v>3503</v>
      </c>
      <c r="D55" s="283" t="s">
        <v>651</v>
      </c>
      <c r="E55" s="252" t="s">
        <v>2103</v>
      </c>
      <c r="F55" s="90">
        <v>211044.95</v>
      </c>
      <c r="G55" s="90">
        <v>19200</v>
      </c>
      <c r="H55" s="90">
        <v>14796.63</v>
      </c>
      <c r="I55" s="252">
        <v>12078.32</v>
      </c>
      <c r="J55" s="252">
        <v>100329.48</v>
      </c>
      <c r="L55" s="232">
        <v>14550</v>
      </c>
      <c r="Q55" s="252">
        <v>-2189294.04</v>
      </c>
      <c r="R55" s="252">
        <v>2534998.48</v>
      </c>
      <c r="S55" s="74">
        <v>693861.71</v>
      </c>
      <c r="U55" s="74">
        <v>469.83</v>
      </c>
      <c r="V55" s="74">
        <v>998229</v>
      </c>
      <c r="X55" s="91">
        <v>1297449</v>
      </c>
      <c r="AA55" s="91">
        <v>343206.24</v>
      </c>
      <c r="AB55" s="91">
        <v>19941.36</v>
      </c>
      <c r="AD55" s="267">
        <f t="shared" si="1"/>
        <v>245041.58000000002</v>
      </c>
      <c r="AE55" s="274">
        <f t="shared" si="2"/>
        <v>14550</v>
      </c>
      <c r="AF55" s="288">
        <f t="shared" si="3"/>
        <v>230491.58000000002</v>
      </c>
      <c r="AG55" s="289">
        <f t="shared" si="4"/>
        <v>1692560.54</v>
      </c>
      <c r="AH55" s="275">
        <f t="shared" si="5"/>
        <v>1660596.6</v>
      </c>
      <c r="AI55" s="269">
        <f t="shared" si="6"/>
        <v>31963.939999999944</v>
      </c>
    </row>
    <row r="56" spans="1:35" x14ac:dyDescent="0.2">
      <c r="A56" s="273" t="s">
        <v>289</v>
      </c>
      <c r="B56" s="273" t="s">
        <v>3</v>
      </c>
      <c r="C56" s="283">
        <v>5709</v>
      </c>
      <c r="D56" s="283" t="s">
        <v>652</v>
      </c>
      <c r="E56" s="252" t="s">
        <v>2104</v>
      </c>
      <c r="F56" s="90">
        <v>392434.57</v>
      </c>
      <c r="G56" s="90">
        <v>0</v>
      </c>
      <c r="H56" s="90">
        <v>40166.14</v>
      </c>
      <c r="I56" s="252">
        <v>161874.26</v>
      </c>
      <c r="J56" s="252">
        <v>265943.56</v>
      </c>
      <c r="L56" s="232">
        <v>22350</v>
      </c>
      <c r="Q56" s="252">
        <v>-1775597.1</v>
      </c>
      <c r="R56" s="252">
        <v>2415193.5099999998</v>
      </c>
      <c r="S56" s="74">
        <v>934173.14</v>
      </c>
      <c r="U56" s="74">
        <v>592.1</v>
      </c>
      <c r="V56" s="74">
        <v>911274</v>
      </c>
      <c r="X56" s="91">
        <v>1099169</v>
      </c>
      <c r="AA56" s="91">
        <v>406169.93</v>
      </c>
      <c r="AB56" s="91">
        <v>50963.19</v>
      </c>
      <c r="AD56" s="267">
        <f t="shared" si="1"/>
        <v>432600.71</v>
      </c>
      <c r="AE56" s="274">
        <f t="shared" si="2"/>
        <v>22350</v>
      </c>
      <c r="AF56" s="288">
        <f t="shared" si="3"/>
        <v>410250.71</v>
      </c>
      <c r="AG56" s="289">
        <f t="shared" si="4"/>
        <v>1846039.24</v>
      </c>
      <c r="AH56" s="275">
        <f t="shared" si="5"/>
        <v>1556302.1199999999</v>
      </c>
      <c r="AI56" s="269">
        <f t="shared" si="6"/>
        <v>289737.12000000011</v>
      </c>
    </row>
    <row r="57" spans="1:35" x14ac:dyDescent="0.2">
      <c r="A57" s="273" t="s">
        <v>289</v>
      </c>
      <c r="B57" s="273" t="s">
        <v>3</v>
      </c>
      <c r="C57" s="283">
        <v>2754</v>
      </c>
      <c r="D57" s="283" t="s">
        <v>653</v>
      </c>
      <c r="E57" s="252" t="s">
        <v>2105</v>
      </c>
      <c r="F57" s="90">
        <v>308034.53999999998</v>
      </c>
      <c r="G57" s="90">
        <v>0</v>
      </c>
      <c r="H57" s="90">
        <v>51640.14</v>
      </c>
      <c r="I57" s="252">
        <v>269577.2</v>
      </c>
      <c r="J57" s="252">
        <v>261542.59</v>
      </c>
      <c r="L57" s="232">
        <v>8673.9699999999993</v>
      </c>
      <c r="Q57" s="252">
        <v>-732421.06</v>
      </c>
      <c r="R57" s="252">
        <v>1430245.31</v>
      </c>
      <c r="S57" s="74">
        <v>529064.59</v>
      </c>
      <c r="T57" s="74">
        <v>63880</v>
      </c>
      <c r="U57" s="74">
        <v>320.02</v>
      </c>
      <c r="V57" s="74">
        <v>805094</v>
      </c>
      <c r="X57" s="91">
        <v>934415</v>
      </c>
      <c r="AA57" s="91">
        <v>134703.04000000001</v>
      </c>
      <c r="AB57" s="91">
        <v>117715.32</v>
      </c>
      <c r="AD57" s="267">
        <f t="shared" si="1"/>
        <v>359674.68</v>
      </c>
      <c r="AE57" s="274">
        <f t="shared" si="2"/>
        <v>8673.9699999999993</v>
      </c>
      <c r="AF57" s="288">
        <f t="shared" si="3"/>
        <v>351000.71</v>
      </c>
      <c r="AG57" s="289">
        <f t="shared" si="4"/>
        <v>1398358.6099999999</v>
      </c>
      <c r="AH57" s="275">
        <f t="shared" si="5"/>
        <v>1186833.3600000001</v>
      </c>
      <c r="AI57" s="269">
        <f t="shared" si="6"/>
        <v>211525.24999999977</v>
      </c>
    </row>
    <row r="58" spans="1:35" x14ac:dyDescent="0.2">
      <c r="A58" s="273" t="s">
        <v>289</v>
      </c>
      <c r="B58" s="273" t="s">
        <v>3</v>
      </c>
      <c r="C58" s="283">
        <v>5299</v>
      </c>
      <c r="D58" s="283" t="s">
        <v>654</v>
      </c>
      <c r="E58" s="252" t="s">
        <v>2106</v>
      </c>
      <c r="F58" s="90">
        <v>823265.24</v>
      </c>
      <c r="G58" s="90">
        <v>0</v>
      </c>
      <c r="H58" s="90">
        <v>97825.91</v>
      </c>
      <c r="I58" s="252">
        <v>1647.15</v>
      </c>
      <c r="J58" s="252">
        <v>1414558.92</v>
      </c>
      <c r="L58" s="232">
        <v>400</v>
      </c>
      <c r="Q58" s="252">
        <v>-1132939.02</v>
      </c>
      <c r="R58" s="252">
        <v>2897338.69</v>
      </c>
      <c r="S58" s="74">
        <v>1092572.8799999999</v>
      </c>
      <c r="T58" s="74">
        <v>660335</v>
      </c>
      <c r="U58" s="74">
        <v>347.06</v>
      </c>
      <c r="V58" s="74">
        <v>994583</v>
      </c>
      <c r="X58" s="91">
        <v>1313058</v>
      </c>
      <c r="AA58" s="91">
        <v>514366.09</v>
      </c>
      <c r="AB58" s="91">
        <v>232515.3</v>
      </c>
      <c r="AD58" s="267">
        <f t="shared" si="1"/>
        <v>921091.15</v>
      </c>
      <c r="AE58" s="274">
        <f t="shared" si="2"/>
        <v>400</v>
      </c>
      <c r="AF58" s="288">
        <f t="shared" si="3"/>
        <v>920691.15</v>
      </c>
      <c r="AG58" s="289">
        <f t="shared" si="4"/>
        <v>2747837.94</v>
      </c>
      <c r="AH58" s="275">
        <f t="shared" si="5"/>
        <v>2059939.3900000001</v>
      </c>
      <c r="AI58" s="269">
        <f t="shared" si="6"/>
        <v>687898.54999999981</v>
      </c>
    </row>
    <row r="59" spans="1:35" x14ac:dyDescent="0.2">
      <c r="A59" s="273" t="s">
        <v>289</v>
      </c>
      <c r="B59" s="273" t="s">
        <v>3</v>
      </c>
      <c r="C59" s="283">
        <v>3522</v>
      </c>
      <c r="D59" s="283" t="s">
        <v>655</v>
      </c>
      <c r="E59" s="252" t="s">
        <v>2107</v>
      </c>
      <c r="F59" s="90">
        <v>244098.49</v>
      </c>
      <c r="G59" s="90">
        <v>0</v>
      </c>
      <c r="H59" s="90">
        <v>57472.195</v>
      </c>
      <c r="I59" s="252">
        <v>2</v>
      </c>
      <c r="J59" s="252">
        <v>229128.9</v>
      </c>
      <c r="L59" s="232">
        <v>111400.01</v>
      </c>
      <c r="N59" s="232">
        <v>0</v>
      </c>
      <c r="Q59" s="252">
        <v>-3139617.21</v>
      </c>
      <c r="R59" s="252">
        <v>3457082.1</v>
      </c>
      <c r="S59" s="74">
        <v>741718.35</v>
      </c>
      <c r="U59" s="74">
        <v>401.8</v>
      </c>
      <c r="V59" s="74">
        <v>526582.5</v>
      </c>
      <c r="X59" s="91">
        <v>842639.7</v>
      </c>
      <c r="AA59" s="91">
        <v>195017.64499999999</v>
      </c>
      <c r="AB59" s="91">
        <v>57118.62</v>
      </c>
      <c r="AD59" s="267">
        <f t="shared" si="1"/>
        <v>301570.685</v>
      </c>
      <c r="AE59" s="274">
        <f t="shared" si="2"/>
        <v>111400.01</v>
      </c>
      <c r="AF59" s="288">
        <f t="shared" si="3"/>
        <v>190170.67499999999</v>
      </c>
      <c r="AG59" s="289">
        <f t="shared" si="4"/>
        <v>1268702.6499999999</v>
      </c>
      <c r="AH59" s="275">
        <f t="shared" si="5"/>
        <v>1094775.9650000001</v>
      </c>
      <c r="AI59" s="269">
        <f t="shared" si="6"/>
        <v>173926.68499999982</v>
      </c>
    </row>
    <row r="60" spans="1:35" x14ac:dyDescent="0.2">
      <c r="A60" s="273" t="s">
        <v>289</v>
      </c>
      <c r="B60" s="273" t="s">
        <v>3</v>
      </c>
      <c r="C60" s="283">
        <v>3001</v>
      </c>
      <c r="D60" s="283" t="s">
        <v>656</v>
      </c>
      <c r="E60" s="253" t="s">
        <v>2108</v>
      </c>
      <c r="F60" s="90">
        <v>136222.96</v>
      </c>
      <c r="G60" s="90">
        <v>0</v>
      </c>
      <c r="H60" s="90">
        <v>9950</v>
      </c>
      <c r="I60" s="252">
        <v>916127.03</v>
      </c>
      <c r="J60" s="252">
        <v>253312.05</v>
      </c>
      <c r="L60" s="232">
        <v>15100</v>
      </c>
      <c r="Q60" s="252">
        <v>1174157.81</v>
      </c>
      <c r="R60" s="252">
        <v>339109.18</v>
      </c>
      <c r="S60" s="74">
        <v>567377.62</v>
      </c>
      <c r="U60" s="74">
        <v>430.21</v>
      </c>
      <c r="V60" s="74">
        <v>486186</v>
      </c>
      <c r="X60" s="91">
        <v>629406</v>
      </c>
      <c r="AA60" s="91">
        <v>365946</v>
      </c>
      <c r="AB60" s="91">
        <v>70872.78</v>
      </c>
      <c r="AC60" s="91">
        <v>189000</v>
      </c>
      <c r="AD60" s="267">
        <f t="shared" si="1"/>
        <v>146172.96</v>
      </c>
      <c r="AE60" s="274">
        <f t="shared" si="2"/>
        <v>15100</v>
      </c>
      <c r="AF60" s="288">
        <f t="shared" si="3"/>
        <v>131072.95999999999</v>
      </c>
      <c r="AG60" s="289">
        <f t="shared" si="4"/>
        <v>1053993.83</v>
      </c>
      <c r="AH60" s="275">
        <f t="shared" si="5"/>
        <v>1255224.78</v>
      </c>
      <c r="AI60" s="269">
        <f t="shared" si="6"/>
        <v>-201230.94999999995</v>
      </c>
    </row>
    <row r="61" spans="1:35" x14ac:dyDescent="0.2">
      <c r="A61" s="273" t="s">
        <v>289</v>
      </c>
      <c r="B61" s="273" t="s">
        <v>3</v>
      </c>
      <c r="C61" s="283">
        <v>1241</v>
      </c>
      <c r="D61" s="283" t="s">
        <v>657</v>
      </c>
      <c r="E61" s="252" t="s">
        <v>2109</v>
      </c>
      <c r="F61" s="90">
        <v>131206.85</v>
      </c>
      <c r="G61" s="90">
        <v>0</v>
      </c>
      <c r="H61" s="90">
        <v>91061.38</v>
      </c>
      <c r="I61" s="252">
        <v>249568.77</v>
      </c>
      <c r="J61" s="252">
        <v>79197.45</v>
      </c>
      <c r="L61" s="232">
        <v>38905</v>
      </c>
      <c r="N61" s="232">
        <v>0</v>
      </c>
      <c r="Q61" s="252">
        <v>-1217116.1200000001</v>
      </c>
      <c r="R61" s="252">
        <v>1695206.85</v>
      </c>
      <c r="S61" s="74">
        <v>403032.92</v>
      </c>
      <c r="V61" s="74">
        <v>710046</v>
      </c>
      <c r="X61" s="91">
        <v>867323.2</v>
      </c>
      <c r="AA61" s="91">
        <v>131595.22</v>
      </c>
      <c r="AB61" s="91">
        <v>34395.78</v>
      </c>
      <c r="AD61" s="267">
        <f t="shared" si="1"/>
        <v>222268.23</v>
      </c>
      <c r="AE61" s="274">
        <f t="shared" si="2"/>
        <v>38905</v>
      </c>
      <c r="AF61" s="288">
        <f t="shared" si="3"/>
        <v>183363.23</v>
      </c>
      <c r="AG61" s="289">
        <f t="shared" si="4"/>
        <v>1113078.92</v>
      </c>
      <c r="AH61" s="275">
        <f t="shared" si="5"/>
        <v>1033314.2</v>
      </c>
      <c r="AI61" s="269">
        <f t="shared" si="6"/>
        <v>79764.719999999972</v>
      </c>
    </row>
    <row r="62" spans="1:35" x14ac:dyDescent="0.2">
      <c r="A62" s="273" t="s">
        <v>289</v>
      </c>
      <c r="B62" s="273" t="s">
        <v>3</v>
      </c>
      <c r="C62" s="283">
        <v>3625</v>
      </c>
      <c r="D62" s="283" t="s">
        <v>658</v>
      </c>
      <c r="E62" s="252" t="s">
        <v>2110</v>
      </c>
      <c r="F62" s="90">
        <v>542002.07999999996</v>
      </c>
      <c r="G62" s="90">
        <v>0</v>
      </c>
      <c r="H62" s="90">
        <v>20874.16</v>
      </c>
      <c r="I62" s="252">
        <v>83639.64</v>
      </c>
      <c r="J62" s="252">
        <v>300453.09000000003</v>
      </c>
      <c r="L62" s="232">
        <v>37249.730000000003</v>
      </c>
      <c r="N62" s="232">
        <v>0</v>
      </c>
      <c r="Q62" s="252">
        <v>-1837905.27</v>
      </c>
      <c r="R62" s="252">
        <v>2729343.72</v>
      </c>
      <c r="S62" s="74">
        <v>859265.21</v>
      </c>
      <c r="U62" s="74">
        <v>1032.3599999999999</v>
      </c>
      <c r="V62" s="74">
        <v>674427</v>
      </c>
      <c r="X62" s="91">
        <v>1057200.6000000001</v>
      </c>
      <c r="AA62" s="91">
        <v>345586.76</v>
      </c>
      <c r="AB62" s="91">
        <v>75346.42</v>
      </c>
      <c r="AD62" s="267">
        <f t="shared" si="1"/>
        <v>562876.24</v>
      </c>
      <c r="AE62" s="274">
        <f t="shared" si="2"/>
        <v>37249.730000000003</v>
      </c>
      <c r="AF62" s="288">
        <f t="shared" si="3"/>
        <v>525626.51</v>
      </c>
      <c r="AG62" s="289">
        <f t="shared" si="4"/>
        <v>1534724.5699999998</v>
      </c>
      <c r="AH62" s="275">
        <f t="shared" si="5"/>
        <v>1478133.78</v>
      </c>
      <c r="AI62" s="269">
        <f t="shared" si="6"/>
        <v>56590.789999999804</v>
      </c>
    </row>
    <row r="63" spans="1:35" x14ac:dyDescent="0.2">
      <c r="A63" s="273" t="s">
        <v>289</v>
      </c>
      <c r="B63" s="273" t="s">
        <v>3</v>
      </c>
      <c r="C63" s="283">
        <v>6304</v>
      </c>
      <c r="D63" s="283" t="s">
        <v>659</v>
      </c>
      <c r="E63" s="252" t="s">
        <v>2111</v>
      </c>
      <c r="F63" s="90">
        <v>555696.5</v>
      </c>
      <c r="G63" s="90">
        <v>0</v>
      </c>
      <c r="H63" s="90">
        <v>22790.46</v>
      </c>
      <c r="I63" s="252">
        <v>108362</v>
      </c>
      <c r="J63" s="252">
        <v>741233.82</v>
      </c>
      <c r="L63" s="232">
        <v>23269.38</v>
      </c>
      <c r="N63" s="232">
        <v>1809.2</v>
      </c>
      <c r="Q63" s="252">
        <v>-1895919.76</v>
      </c>
      <c r="R63" s="252">
        <v>3207310.61</v>
      </c>
      <c r="S63" s="74">
        <v>1307102.43</v>
      </c>
      <c r="U63" s="74">
        <v>838.22</v>
      </c>
      <c r="V63" s="74">
        <v>815891</v>
      </c>
      <c r="W63" s="74">
        <v>5000</v>
      </c>
      <c r="X63" s="91">
        <v>1265538.6000000001</v>
      </c>
      <c r="AA63" s="91">
        <v>469304.12</v>
      </c>
      <c r="AB63" s="91">
        <v>195305.58</v>
      </c>
      <c r="AC63" s="91">
        <v>5000</v>
      </c>
      <c r="AD63" s="267">
        <f t="shared" si="1"/>
        <v>578486.96</v>
      </c>
      <c r="AE63" s="274">
        <f t="shared" si="2"/>
        <v>25078.58</v>
      </c>
      <c r="AF63" s="288">
        <f t="shared" si="3"/>
        <v>553408.38</v>
      </c>
      <c r="AG63" s="289">
        <f t="shared" si="4"/>
        <v>2128831.65</v>
      </c>
      <c r="AH63" s="275">
        <f t="shared" si="5"/>
        <v>1935148.3000000003</v>
      </c>
      <c r="AI63" s="269">
        <f t="shared" si="6"/>
        <v>193683.34999999963</v>
      </c>
    </row>
    <row r="64" spans="1:35" x14ac:dyDescent="0.2">
      <c r="A64" s="273" t="s">
        <v>289</v>
      </c>
      <c r="B64" s="273" t="s">
        <v>3</v>
      </c>
      <c r="C64" s="283">
        <v>4738</v>
      </c>
      <c r="D64" s="283" t="s">
        <v>660</v>
      </c>
      <c r="E64" s="252" t="s">
        <v>2112</v>
      </c>
      <c r="F64" s="90">
        <v>577440.75</v>
      </c>
      <c r="G64" s="90">
        <v>0</v>
      </c>
      <c r="H64" s="90">
        <v>44128.19</v>
      </c>
      <c r="I64" s="252">
        <v>93482.14</v>
      </c>
      <c r="J64" s="252">
        <v>254039.51</v>
      </c>
      <c r="L64" s="232">
        <v>90525</v>
      </c>
      <c r="Q64" s="252">
        <v>-1936005.4</v>
      </c>
      <c r="R64" s="252">
        <v>2601971.02</v>
      </c>
      <c r="S64" s="74">
        <v>977794.57</v>
      </c>
      <c r="T64" s="74">
        <v>98750</v>
      </c>
      <c r="U64" s="74">
        <v>804.55</v>
      </c>
      <c r="V64" s="74">
        <v>542062</v>
      </c>
      <c r="X64" s="91">
        <v>878742</v>
      </c>
      <c r="AA64" s="91">
        <v>334360.37</v>
      </c>
      <c r="AB64" s="91">
        <v>97407.78</v>
      </c>
      <c r="AC64" s="91">
        <v>5000</v>
      </c>
      <c r="AD64" s="267">
        <f t="shared" si="1"/>
        <v>621568.93999999994</v>
      </c>
      <c r="AE64" s="274">
        <f t="shared" si="2"/>
        <v>90525</v>
      </c>
      <c r="AF64" s="288">
        <f t="shared" si="3"/>
        <v>531043.93999999994</v>
      </c>
      <c r="AG64" s="289">
        <f t="shared" si="4"/>
        <v>1619411.1199999999</v>
      </c>
      <c r="AH64" s="275">
        <f t="shared" si="5"/>
        <v>1315510.1500000001</v>
      </c>
      <c r="AI64" s="269">
        <f t="shared" si="6"/>
        <v>303900.96999999974</v>
      </c>
    </row>
    <row r="65" spans="1:35" x14ac:dyDescent="0.2">
      <c r="A65" s="273" t="s">
        <v>289</v>
      </c>
      <c r="B65" s="273" t="s">
        <v>3</v>
      </c>
      <c r="C65" s="283">
        <v>3535</v>
      </c>
      <c r="D65" s="283" t="s">
        <v>661</v>
      </c>
      <c r="E65" s="252" t="s">
        <v>2113</v>
      </c>
      <c r="F65" s="90">
        <v>375324.62</v>
      </c>
      <c r="G65" s="90">
        <v>0</v>
      </c>
      <c r="H65" s="90">
        <v>36830.910000000003</v>
      </c>
      <c r="I65" s="252">
        <v>856308.9</v>
      </c>
      <c r="J65" s="252">
        <v>114369.1</v>
      </c>
      <c r="L65" s="232">
        <v>14550</v>
      </c>
      <c r="N65" s="232">
        <v>0</v>
      </c>
      <c r="Q65" s="252">
        <v>-1847986.76</v>
      </c>
      <c r="R65" s="252">
        <v>3048211.32</v>
      </c>
      <c r="S65" s="74">
        <v>930883.17</v>
      </c>
      <c r="T65" s="74">
        <v>45000</v>
      </c>
      <c r="U65" s="74">
        <v>484.97</v>
      </c>
      <c r="V65" s="74">
        <v>878448</v>
      </c>
      <c r="W65" s="74">
        <v>1800</v>
      </c>
      <c r="X65" s="91">
        <v>1288170.8</v>
      </c>
      <c r="AA65" s="91">
        <v>258875.3</v>
      </c>
      <c r="AB65" s="91">
        <v>91025.07</v>
      </c>
      <c r="AD65" s="267">
        <f t="shared" si="1"/>
        <v>412155.53</v>
      </c>
      <c r="AE65" s="274">
        <f t="shared" si="2"/>
        <v>14550</v>
      </c>
      <c r="AF65" s="288">
        <f t="shared" si="3"/>
        <v>397605.53</v>
      </c>
      <c r="AG65" s="289">
        <f t="shared" si="4"/>
        <v>1856616.1400000001</v>
      </c>
      <c r="AH65" s="275">
        <f t="shared" si="5"/>
        <v>1638071.1700000002</v>
      </c>
      <c r="AI65" s="269">
        <f t="shared" si="6"/>
        <v>218544.96999999997</v>
      </c>
    </row>
    <row r="66" spans="1:35" x14ac:dyDescent="0.2">
      <c r="A66" s="273" t="s">
        <v>289</v>
      </c>
      <c r="B66" s="273" t="s">
        <v>3</v>
      </c>
      <c r="C66" s="283">
        <v>3889</v>
      </c>
      <c r="D66" s="283" t="s">
        <v>662</v>
      </c>
      <c r="E66" s="252" t="s">
        <v>2134</v>
      </c>
      <c r="F66" s="90">
        <v>468088.26</v>
      </c>
      <c r="G66" s="90">
        <v>15900</v>
      </c>
      <c r="H66" s="90">
        <v>10613.84</v>
      </c>
      <c r="I66" s="252">
        <v>528443.93000000005</v>
      </c>
      <c r="J66" s="252">
        <v>172122.11</v>
      </c>
      <c r="L66" s="232">
        <v>7670</v>
      </c>
      <c r="Q66" s="252">
        <v>-330715.87</v>
      </c>
      <c r="R66" s="252">
        <v>1312112.72</v>
      </c>
      <c r="S66" s="74">
        <v>725636.54</v>
      </c>
      <c r="T66" s="74">
        <v>85230</v>
      </c>
      <c r="U66" s="74">
        <v>566.24</v>
      </c>
      <c r="V66" s="74">
        <v>529740</v>
      </c>
      <c r="X66" s="91">
        <v>745500</v>
      </c>
      <c r="AA66" s="91">
        <v>168426.51</v>
      </c>
      <c r="AB66" s="91">
        <v>142138.98000000001</v>
      </c>
      <c r="AD66" s="267">
        <f t="shared" si="1"/>
        <v>494602.10000000003</v>
      </c>
      <c r="AE66" s="274">
        <f t="shared" si="2"/>
        <v>7670</v>
      </c>
      <c r="AF66" s="288">
        <f t="shared" si="3"/>
        <v>486932.10000000003</v>
      </c>
      <c r="AG66" s="289">
        <f t="shared" si="4"/>
        <v>1341172.78</v>
      </c>
      <c r="AH66" s="275">
        <f t="shared" si="5"/>
        <v>1056065.49</v>
      </c>
      <c r="AI66" s="269">
        <f t="shared" si="6"/>
        <v>285107.29000000004</v>
      </c>
    </row>
    <row r="67" spans="1:35" x14ac:dyDescent="0.2">
      <c r="A67" s="273" t="s">
        <v>292</v>
      </c>
      <c r="B67" s="273" t="s">
        <v>4</v>
      </c>
      <c r="C67" s="283">
        <v>3322</v>
      </c>
      <c r="D67" s="283" t="s">
        <v>663</v>
      </c>
      <c r="E67" s="252" t="s">
        <v>2114</v>
      </c>
      <c r="F67" s="90">
        <v>821137.34</v>
      </c>
      <c r="G67" s="90">
        <v>0</v>
      </c>
      <c r="H67" s="90">
        <v>69975.44</v>
      </c>
      <c r="I67" s="252">
        <v>822387.25</v>
      </c>
      <c r="J67" s="252">
        <v>252553.53</v>
      </c>
      <c r="L67" s="232">
        <v>23100</v>
      </c>
      <c r="N67" s="232">
        <v>0</v>
      </c>
      <c r="Q67" s="252">
        <v>891950.75</v>
      </c>
      <c r="R67" s="252">
        <v>997975.02</v>
      </c>
      <c r="S67" s="74">
        <v>528329.59</v>
      </c>
      <c r="U67" s="74">
        <v>1620.82</v>
      </c>
      <c r="V67" s="74">
        <v>679290</v>
      </c>
      <c r="W67" s="74">
        <v>40946</v>
      </c>
      <c r="X67" s="91">
        <v>848305</v>
      </c>
      <c r="AA67" s="91">
        <v>253272.38</v>
      </c>
      <c r="AB67" s="91">
        <v>66162.240000000005</v>
      </c>
      <c r="AD67" s="267">
        <f t="shared" si="1"/>
        <v>891112.78</v>
      </c>
      <c r="AE67" s="274">
        <f t="shared" si="2"/>
        <v>23100</v>
      </c>
      <c r="AF67" s="288">
        <f t="shared" si="3"/>
        <v>868012.78</v>
      </c>
      <c r="AG67" s="289">
        <f t="shared" si="4"/>
        <v>1250186.4099999999</v>
      </c>
      <c r="AH67" s="275">
        <f t="shared" si="5"/>
        <v>1167739.6199999999</v>
      </c>
      <c r="AI67" s="269">
        <f t="shared" si="6"/>
        <v>82446.790000000037</v>
      </c>
    </row>
    <row r="68" spans="1:35" x14ac:dyDescent="0.2">
      <c r="A68" s="273" t="s">
        <v>292</v>
      </c>
      <c r="B68" s="273" t="s">
        <v>4</v>
      </c>
      <c r="C68" s="283">
        <v>3383</v>
      </c>
      <c r="D68" s="283" t="s">
        <v>664</v>
      </c>
      <c r="E68" s="252" t="s">
        <v>2115</v>
      </c>
      <c r="F68" s="90">
        <v>295043.59000000003</v>
      </c>
      <c r="G68" s="90">
        <v>43060.86</v>
      </c>
      <c r="H68" s="90">
        <v>43411.35</v>
      </c>
      <c r="I68" s="252">
        <v>661376</v>
      </c>
      <c r="J68" s="252">
        <v>216145.71</v>
      </c>
      <c r="M68" s="232">
        <v>67440</v>
      </c>
      <c r="Q68" s="252">
        <v>-3012117.94</v>
      </c>
      <c r="R68" s="252">
        <v>4031791.24</v>
      </c>
      <c r="S68" s="74">
        <v>768292.2</v>
      </c>
      <c r="U68" s="74">
        <v>558.02</v>
      </c>
      <c r="V68" s="74">
        <v>644020</v>
      </c>
      <c r="X68" s="91">
        <v>922445</v>
      </c>
      <c r="Y68" s="91">
        <v>5460</v>
      </c>
      <c r="AA68" s="91">
        <v>240279.71</v>
      </c>
      <c r="AB68" s="91">
        <v>47526.3</v>
      </c>
      <c r="AC68" s="91">
        <v>11980</v>
      </c>
      <c r="AD68" s="267">
        <f t="shared" si="1"/>
        <v>381515.8</v>
      </c>
      <c r="AE68" s="274">
        <f t="shared" si="2"/>
        <v>67440</v>
      </c>
      <c r="AF68" s="288">
        <f t="shared" si="3"/>
        <v>314075.8</v>
      </c>
      <c r="AG68" s="289">
        <f t="shared" si="4"/>
        <v>1412870.22</v>
      </c>
      <c r="AH68" s="275">
        <f t="shared" si="5"/>
        <v>1227691.01</v>
      </c>
      <c r="AI68" s="269">
        <f t="shared" si="6"/>
        <v>185179.20999999996</v>
      </c>
    </row>
    <row r="69" spans="1:35" x14ac:dyDescent="0.2">
      <c r="A69" s="273" t="s">
        <v>292</v>
      </c>
      <c r="B69" s="273" t="s">
        <v>4</v>
      </c>
      <c r="C69" s="283">
        <v>9605</v>
      </c>
      <c r="D69" s="283" t="s">
        <v>665</v>
      </c>
      <c r="E69" s="252" t="s">
        <v>2116</v>
      </c>
      <c r="F69" s="90">
        <v>693177.22</v>
      </c>
      <c r="G69" s="90">
        <v>32492.6</v>
      </c>
      <c r="H69" s="90">
        <v>92116.15</v>
      </c>
      <c r="I69" s="252">
        <v>254897.34</v>
      </c>
      <c r="J69" s="252">
        <v>423965.58</v>
      </c>
      <c r="L69" s="232">
        <v>70163.62</v>
      </c>
      <c r="Q69" s="252">
        <v>1711382.27</v>
      </c>
      <c r="R69" s="252">
        <v>73641.19</v>
      </c>
      <c r="S69" s="74">
        <v>813543.79</v>
      </c>
      <c r="T69" s="74">
        <v>124050</v>
      </c>
      <c r="U69" s="74">
        <v>1504.63</v>
      </c>
      <c r="V69" s="74">
        <v>981620</v>
      </c>
      <c r="W69" s="74">
        <v>153468</v>
      </c>
      <c r="X69" s="91">
        <v>1372280</v>
      </c>
      <c r="AA69" s="91">
        <v>820075.89</v>
      </c>
      <c r="AB69" s="91">
        <v>58206.720000000001</v>
      </c>
      <c r="AD69" s="267">
        <f t="shared" ref="AD69:AD86" si="7">SUM(F69:H69)</f>
        <v>817785.97</v>
      </c>
      <c r="AE69" s="274">
        <f t="shared" ref="AE69:AE86" si="8">SUM(K69:N69)</f>
        <v>70163.62</v>
      </c>
      <c r="AF69" s="288">
        <f t="shared" ref="AF69:AF86" si="9">AD69-AE69</f>
        <v>747622.35</v>
      </c>
      <c r="AG69" s="289">
        <f t="shared" ref="AG69:AG86" si="10">SUM(S69:W69)</f>
        <v>2074186.42</v>
      </c>
      <c r="AH69" s="275">
        <f t="shared" ref="AH69:AH86" si="11">SUM(X69:AC69)</f>
        <v>2250562.6100000003</v>
      </c>
      <c r="AI69" s="269">
        <f t="shared" ref="AI69:AI86" si="12">AG69-AH69</f>
        <v>-176376.19000000041</v>
      </c>
    </row>
    <row r="70" spans="1:35" x14ac:dyDescent="0.2">
      <c r="A70" s="273" t="s">
        <v>292</v>
      </c>
      <c r="B70" s="273" t="s">
        <v>4</v>
      </c>
      <c r="C70" s="283">
        <v>2921</v>
      </c>
      <c r="D70" s="283" t="s">
        <v>666</v>
      </c>
      <c r="E70" s="252" t="s">
        <v>2117</v>
      </c>
      <c r="F70" s="90">
        <v>147116</v>
      </c>
      <c r="G70" s="90">
        <v>0</v>
      </c>
      <c r="H70" s="90">
        <v>64802.02</v>
      </c>
      <c r="I70" s="252">
        <v>3</v>
      </c>
      <c r="J70" s="252">
        <v>-124421.6</v>
      </c>
      <c r="P70" s="252">
        <v>-450851.04</v>
      </c>
      <c r="R70" s="252">
        <v>607615.71</v>
      </c>
      <c r="S70" s="74">
        <v>641929.71</v>
      </c>
      <c r="U70" s="74">
        <v>404.49</v>
      </c>
      <c r="V70" s="74">
        <v>555120</v>
      </c>
      <c r="X70" s="91">
        <v>826104</v>
      </c>
      <c r="AA70" s="91">
        <v>295632.84999999998</v>
      </c>
      <c r="AB70" s="91">
        <v>124428.6</v>
      </c>
      <c r="AD70" s="267">
        <f t="shared" si="7"/>
        <v>211918.02</v>
      </c>
      <c r="AE70" s="274">
        <f t="shared" si="8"/>
        <v>0</v>
      </c>
      <c r="AF70" s="288">
        <f t="shared" si="9"/>
        <v>211918.02</v>
      </c>
      <c r="AG70" s="289">
        <f t="shared" si="10"/>
        <v>1197454.2</v>
      </c>
      <c r="AH70" s="275">
        <f t="shared" si="11"/>
        <v>1246165.4500000002</v>
      </c>
      <c r="AI70" s="269">
        <f t="shared" si="12"/>
        <v>-48711.250000000233</v>
      </c>
    </row>
    <row r="71" spans="1:35" x14ac:dyDescent="0.2">
      <c r="A71" s="273" t="s">
        <v>292</v>
      </c>
      <c r="B71" s="273" t="s">
        <v>4</v>
      </c>
      <c r="C71" s="283">
        <v>3783</v>
      </c>
      <c r="D71" s="283" t="s">
        <v>667</v>
      </c>
      <c r="E71" s="252" t="s">
        <v>2118</v>
      </c>
      <c r="F71" s="90">
        <v>526462.84</v>
      </c>
      <c r="G71" s="90">
        <v>0</v>
      </c>
      <c r="H71" s="90">
        <v>47335.79</v>
      </c>
      <c r="I71" s="252">
        <v>616071.91</v>
      </c>
      <c r="J71" s="252">
        <v>802348.29</v>
      </c>
      <c r="L71" s="232">
        <v>39956.5</v>
      </c>
      <c r="Q71" s="252">
        <v>-1607887.93</v>
      </c>
      <c r="R71" s="252">
        <v>3812852.35</v>
      </c>
      <c r="S71" s="74">
        <v>610975.34</v>
      </c>
      <c r="U71" s="74">
        <v>1165.25</v>
      </c>
      <c r="V71" s="74">
        <v>348468</v>
      </c>
      <c r="W71" s="74">
        <v>160342</v>
      </c>
      <c r="X71" s="91">
        <v>702195</v>
      </c>
      <c r="AA71" s="91">
        <v>299112.46000000002</v>
      </c>
      <c r="AB71" s="91">
        <v>324571.21999999997</v>
      </c>
      <c r="AD71" s="267">
        <f t="shared" si="7"/>
        <v>573798.63</v>
      </c>
      <c r="AE71" s="274">
        <f t="shared" si="8"/>
        <v>39956.5</v>
      </c>
      <c r="AF71" s="288">
        <f t="shared" si="9"/>
        <v>533842.13</v>
      </c>
      <c r="AG71" s="289">
        <f t="shared" si="10"/>
        <v>1120950.5899999999</v>
      </c>
      <c r="AH71" s="275">
        <f t="shared" si="11"/>
        <v>1325878.68</v>
      </c>
      <c r="AI71" s="269">
        <f t="shared" si="12"/>
        <v>-204928.09000000008</v>
      </c>
    </row>
    <row r="72" spans="1:35" x14ac:dyDescent="0.2">
      <c r="A72" s="273" t="s">
        <v>292</v>
      </c>
      <c r="B72" s="273" t="s">
        <v>4</v>
      </c>
      <c r="C72" s="283">
        <v>3268</v>
      </c>
      <c r="D72" s="283" t="s">
        <v>668</v>
      </c>
      <c r="E72" s="252" t="s">
        <v>2119</v>
      </c>
      <c r="F72" s="90">
        <v>265093.17</v>
      </c>
      <c r="G72" s="90">
        <v>33622.800000000003</v>
      </c>
      <c r="H72" s="90">
        <v>84411.39</v>
      </c>
      <c r="I72" s="252">
        <v>595972.15</v>
      </c>
      <c r="J72" s="252">
        <v>189122.31</v>
      </c>
      <c r="L72" s="232">
        <v>60173</v>
      </c>
      <c r="Q72" s="252">
        <v>-894450.52</v>
      </c>
      <c r="R72" s="252">
        <v>1909993.72</v>
      </c>
      <c r="S72" s="74">
        <v>810233.51</v>
      </c>
      <c r="U72" s="74">
        <v>510.44</v>
      </c>
      <c r="V72" s="74">
        <v>608280</v>
      </c>
      <c r="X72" s="91">
        <v>973936</v>
      </c>
      <c r="AA72" s="91">
        <v>230549.85</v>
      </c>
      <c r="AB72" s="91">
        <v>73038.48</v>
      </c>
      <c r="AD72" s="267">
        <f t="shared" si="7"/>
        <v>383127.36</v>
      </c>
      <c r="AE72" s="274">
        <f t="shared" si="8"/>
        <v>60173</v>
      </c>
      <c r="AF72" s="288">
        <f t="shared" si="9"/>
        <v>322954.36</v>
      </c>
      <c r="AG72" s="289">
        <f t="shared" si="10"/>
        <v>1419023.95</v>
      </c>
      <c r="AH72" s="275">
        <f t="shared" si="11"/>
        <v>1277524.33</v>
      </c>
      <c r="AI72" s="269">
        <f t="shared" si="12"/>
        <v>141499.61999999988</v>
      </c>
    </row>
    <row r="73" spans="1:35" x14ac:dyDescent="0.2">
      <c r="A73" s="273" t="s">
        <v>292</v>
      </c>
      <c r="B73" s="273" t="s">
        <v>4</v>
      </c>
      <c r="C73" s="283">
        <v>3398</v>
      </c>
      <c r="D73" s="283" t="s">
        <v>669</v>
      </c>
      <c r="E73" s="252" t="s">
        <v>2120</v>
      </c>
      <c r="F73" s="90">
        <v>104152.62</v>
      </c>
      <c r="G73" s="90">
        <v>27697.01</v>
      </c>
      <c r="H73" s="90">
        <v>35709.370000000003</v>
      </c>
      <c r="I73" s="252">
        <v>255858.95</v>
      </c>
      <c r="J73" s="252">
        <v>19926.419999999998</v>
      </c>
      <c r="L73" s="232">
        <v>3000</v>
      </c>
      <c r="Q73" s="252">
        <v>-953667.24</v>
      </c>
      <c r="R73" s="252">
        <v>1439320.15</v>
      </c>
      <c r="S73" s="74">
        <v>831199.2</v>
      </c>
      <c r="U73" s="74">
        <v>260.8</v>
      </c>
      <c r="V73" s="74">
        <v>343560</v>
      </c>
      <c r="W73" s="74">
        <v>178887</v>
      </c>
      <c r="X73" s="91">
        <v>859910</v>
      </c>
      <c r="AA73" s="91">
        <v>423749.4</v>
      </c>
      <c r="AB73" s="91">
        <v>70483.14</v>
      </c>
      <c r="AD73" s="267">
        <f t="shared" si="7"/>
        <v>167559</v>
      </c>
      <c r="AE73" s="274">
        <f t="shared" si="8"/>
        <v>3000</v>
      </c>
      <c r="AF73" s="288">
        <f t="shared" si="9"/>
        <v>164559</v>
      </c>
      <c r="AG73" s="289">
        <f t="shared" si="10"/>
        <v>1353907</v>
      </c>
      <c r="AH73" s="275">
        <f t="shared" si="11"/>
        <v>1354142.5399999998</v>
      </c>
      <c r="AI73" s="269">
        <f t="shared" si="12"/>
        <v>-235.53999999980442</v>
      </c>
    </row>
    <row r="74" spans="1:35" x14ac:dyDescent="0.2">
      <c r="A74" s="273" t="s">
        <v>292</v>
      </c>
      <c r="B74" s="273" t="s">
        <v>4</v>
      </c>
      <c r="C74" s="283">
        <v>4777</v>
      </c>
      <c r="D74" s="283" t="s">
        <v>670</v>
      </c>
      <c r="E74" s="252" t="s">
        <v>2121</v>
      </c>
      <c r="F74" s="90">
        <v>395834.96</v>
      </c>
      <c r="G74" s="90">
        <v>24655.27</v>
      </c>
      <c r="H74" s="90">
        <v>56151.01</v>
      </c>
      <c r="I74" s="252">
        <v>939667.41</v>
      </c>
      <c r="J74" s="252">
        <v>188232.97</v>
      </c>
      <c r="Q74" s="252">
        <v>-3371071.5</v>
      </c>
      <c r="R74" s="252">
        <v>4868817.07</v>
      </c>
      <c r="S74" s="74">
        <v>896108.14</v>
      </c>
      <c r="V74" s="74">
        <v>338850</v>
      </c>
      <c r="X74" s="91">
        <v>705930</v>
      </c>
      <c r="Y74" s="91">
        <v>950</v>
      </c>
      <c r="AA74" s="91">
        <v>308330.99</v>
      </c>
      <c r="AB74" s="91">
        <v>65606.100000000006</v>
      </c>
      <c r="AD74" s="267">
        <f t="shared" si="7"/>
        <v>476641.24000000005</v>
      </c>
      <c r="AE74" s="274">
        <f t="shared" si="8"/>
        <v>0</v>
      </c>
      <c r="AF74" s="288">
        <f t="shared" si="9"/>
        <v>476641.24000000005</v>
      </c>
      <c r="AG74" s="289">
        <f t="shared" si="10"/>
        <v>1234958.1400000001</v>
      </c>
      <c r="AH74" s="275">
        <f t="shared" si="11"/>
        <v>1080817.0900000001</v>
      </c>
      <c r="AI74" s="269">
        <f t="shared" si="12"/>
        <v>154141.05000000005</v>
      </c>
    </row>
    <row r="75" spans="1:35" x14ac:dyDescent="0.2">
      <c r="A75" s="273" t="s">
        <v>292</v>
      </c>
      <c r="B75" s="273" t="s">
        <v>4</v>
      </c>
      <c r="C75" s="283">
        <v>2834</v>
      </c>
      <c r="D75" s="283" t="s">
        <v>671</v>
      </c>
      <c r="E75" s="252" t="s">
        <v>2122</v>
      </c>
      <c r="F75" s="90">
        <v>118143.71</v>
      </c>
      <c r="G75" s="90">
        <v>0</v>
      </c>
      <c r="H75" s="90">
        <v>46893.31</v>
      </c>
      <c r="I75" s="252">
        <v>449079.99</v>
      </c>
      <c r="J75" s="252">
        <v>143019.32999999999</v>
      </c>
      <c r="L75" s="232">
        <v>80550</v>
      </c>
      <c r="Q75" s="252">
        <v>276457.03000000003</v>
      </c>
      <c r="R75" s="252">
        <v>310741.76000000001</v>
      </c>
      <c r="S75" s="74">
        <v>484107.82</v>
      </c>
      <c r="U75" s="74">
        <v>322.26</v>
      </c>
      <c r="V75" s="74">
        <v>645000</v>
      </c>
      <c r="X75" s="91">
        <v>845864</v>
      </c>
      <c r="AA75" s="91">
        <v>135699.87</v>
      </c>
      <c r="AB75" s="91">
        <v>50244.66</v>
      </c>
      <c r="AD75" s="267">
        <f t="shared" si="7"/>
        <v>165037.02000000002</v>
      </c>
      <c r="AE75" s="274">
        <f t="shared" si="8"/>
        <v>80550</v>
      </c>
      <c r="AF75" s="288">
        <f t="shared" si="9"/>
        <v>84487.020000000019</v>
      </c>
      <c r="AG75" s="289">
        <f t="shared" si="10"/>
        <v>1129430.08</v>
      </c>
      <c r="AH75" s="275">
        <f t="shared" si="11"/>
        <v>1031808.53</v>
      </c>
      <c r="AI75" s="269">
        <f t="shared" si="12"/>
        <v>97621.550000000047</v>
      </c>
    </row>
    <row r="76" spans="1:35" x14ac:dyDescent="0.2">
      <c r="A76" s="273" t="s">
        <v>292</v>
      </c>
      <c r="B76" s="273" t="s">
        <v>4</v>
      </c>
      <c r="C76" s="283">
        <v>2338</v>
      </c>
      <c r="D76" s="283" t="s">
        <v>672</v>
      </c>
      <c r="E76" s="252" t="s">
        <v>2123</v>
      </c>
      <c r="F76" s="90">
        <v>44697.599999999999</v>
      </c>
      <c r="G76" s="90">
        <v>0</v>
      </c>
      <c r="H76" s="90">
        <v>62705.08</v>
      </c>
      <c r="I76" s="252">
        <v>197682.37</v>
      </c>
      <c r="J76" s="252">
        <v>164462.1</v>
      </c>
      <c r="Q76" s="252">
        <v>-2648078.71</v>
      </c>
      <c r="R76" s="252">
        <v>3225580.14</v>
      </c>
      <c r="S76" s="74">
        <v>573454.84</v>
      </c>
      <c r="U76" s="74">
        <v>244.06</v>
      </c>
      <c r="V76" s="74">
        <v>170100</v>
      </c>
      <c r="W76" s="74">
        <v>1000</v>
      </c>
      <c r="X76" s="91">
        <v>375240</v>
      </c>
      <c r="AA76" s="91">
        <v>256134.42</v>
      </c>
      <c r="AB76" s="91">
        <v>70286.759999999995</v>
      </c>
      <c r="AD76" s="267">
        <f t="shared" si="7"/>
        <v>107402.68</v>
      </c>
      <c r="AE76" s="274">
        <f t="shared" si="8"/>
        <v>0</v>
      </c>
      <c r="AF76" s="288">
        <f t="shared" si="9"/>
        <v>107402.68</v>
      </c>
      <c r="AG76" s="289">
        <f t="shared" si="10"/>
        <v>744798.9</v>
      </c>
      <c r="AH76" s="275">
        <f t="shared" si="11"/>
        <v>701661.18</v>
      </c>
      <c r="AI76" s="269">
        <f t="shared" si="12"/>
        <v>43137.719999999972</v>
      </c>
    </row>
    <row r="77" spans="1:35" x14ac:dyDescent="0.2">
      <c r="A77" s="273" t="s">
        <v>292</v>
      </c>
      <c r="B77" s="273" t="s">
        <v>4</v>
      </c>
      <c r="C77" s="283">
        <v>4468</v>
      </c>
      <c r="D77" s="283" t="s">
        <v>673</v>
      </c>
      <c r="E77" s="252" t="s">
        <v>2124</v>
      </c>
      <c r="F77" s="90">
        <v>591293.09</v>
      </c>
      <c r="G77" s="90">
        <v>24475.14</v>
      </c>
      <c r="H77" s="90">
        <v>35462.78</v>
      </c>
      <c r="I77" s="252">
        <v>470800.17</v>
      </c>
      <c r="J77" s="252">
        <v>247778.42</v>
      </c>
      <c r="O77" s="252">
        <v>255150</v>
      </c>
      <c r="Q77" s="252">
        <v>-1522828.36</v>
      </c>
      <c r="R77" s="252">
        <v>2484321.89</v>
      </c>
      <c r="S77" s="74">
        <v>1139018.49</v>
      </c>
      <c r="U77" s="74">
        <v>1101.04</v>
      </c>
      <c r="V77" s="74">
        <v>402660</v>
      </c>
      <c r="W77" s="74">
        <v>300</v>
      </c>
      <c r="X77" s="91">
        <v>881240</v>
      </c>
      <c r="AA77" s="91">
        <v>390669.96</v>
      </c>
      <c r="AB77" s="91">
        <v>70111.5</v>
      </c>
      <c r="AD77" s="267">
        <f t="shared" si="7"/>
        <v>651231.01</v>
      </c>
      <c r="AE77" s="274">
        <f t="shared" si="8"/>
        <v>0</v>
      </c>
      <c r="AF77" s="288">
        <f t="shared" si="9"/>
        <v>651231.01</v>
      </c>
      <c r="AG77" s="289">
        <f t="shared" si="10"/>
        <v>1543079.53</v>
      </c>
      <c r="AH77" s="275">
        <f t="shared" si="11"/>
        <v>1342021.46</v>
      </c>
      <c r="AI77" s="269">
        <f t="shared" si="12"/>
        <v>201058.07000000007</v>
      </c>
    </row>
    <row r="78" spans="1:35" x14ac:dyDescent="0.2">
      <c r="A78" s="273" t="s">
        <v>292</v>
      </c>
      <c r="B78" s="273" t="s">
        <v>4</v>
      </c>
      <c r="C78" s="283">
        <v>1481</v>
      </c>
      <c r="D78" s="283" t="s">
        <v>674</v>
      </c>
      <c r="E78" s="252" t="s">
        <v>2132</v>
      </c>
      <c r="F78" s="90">
        <v>126751.64</v>
      </c>
      <c r="G78" s="90">
        <v>0</v>
      </c>
      <c r="H78" s="90">
        <v>33985.32</v>
      </c>
      <c r="I78" s="252">
        <v>276147.90000000002</v>
      </c>
      <c r="J78" s="252">
        <v>38012.01</v>
      </c>
      <c r="Q78" s="252">
        <v>-933912.4</v>
      </c>
      <c r="R78" s="252">
        <v>1412549.96</v>
      </c>
      <c r="S78" s="74">
        <v>368818.66</v>
      </c>
      <c r="U78" s="74">
        <v>308.45999999999998</v>
      </c>
      <c r="W78" s="74">
        <v>530850</v>
      </c>
      <c r="X78" s="91">
        <v>670110</v>
      </c>
      <c r="AA78" s="91">
        <v>154951.35</v>
      </c>
      <c r="AB78" s="91">
        <v>69458.460000000006</v>
      </c>
      <c r="AD78" s="267">
        <f t="shared" si="7"/>
        <v>160736.95999999999</v>
      </c>
      <c r="AE78" s="274">
        <f t="shared" si="8"/>
        <v>0</v>
      </c>
      <c r="AF78" s="288">
        <f t="shared" si="9"/>
        <v>160736.95999999999</v>
      </c>
      <c r="AG78" s="289">
        <f t="shared" si="10"/>
        <v>899977.12</v>
      </c>
      <c r="AH78" s="275">
        <f t="shared" si="11"/>
        <v>894519.80999999994</v>
      </c>
      <c r="AI78" s="269">
        <f t="shared" si="12"/>
        <v>5457.3100000000559</v>
      </c>
    </row>
    <row r="79" spans="1:35" x14ac:dyDescent="0.2">
      <c r="A79" s="273" t="s">
        <v>292</v>
      </c>
      <c r="B79" s="273" t="s">
        <v>4</v>
      </c>
      <c r="C79" s="283">
        <v>2622</v>
      </c>
      <c r="D79" s="283" t="s">
        <v>675</v>
      </c>
      <c r="E79" s="252" t="s">
        <v>2135</v>
      </c>
      <c r="F79" s="90">
        <v>290343.52</v>
      </c>
      <c r="G79" s="90">
        <v>0</v>
      </c>
      <c r="H79" s="90">
        <v>84312.11</v>
      </c>
      <c r="I79" s="252">
        <v>732545.3</v>
      </c>
      <c r="J79" s="252">
        <v>16443.16</v>
      </c>
      <c r="K79" s="232">
        <v>900</v>
      </c>
      <c r="L79" s="232">
        <v>27600</v>
      </c>
      <c r="Q79" s="252">
        <v>-1131637.8700000001</v>
      </c>
      <c r="R79" s="252">
        <v>2368149.29</v>
      </c>
      <c r="S79" s="74">
        <v>472542.45</v>
      </c>
      <c r="U79" s="74">
        <v>739.12</v>
      </c>
      <c r="V79" s="74">
        <v>793650</v>
      </c>
      <c r="W79" s="74">
        <v>47754</v>
      </c>
      <c r="X79" s="91">
        <v>901428</v>
      </c>
      <c r="AA79" s="91">
        <v>355887.88</v>
      </c>
      <c r="AB79" s="91">
        <v>70480.02</v>
      </c>
      <c r="AD79" s="267">
        <f t="shared" si="7"/>
        <v>374655.63</v>
      </c>
      <c r="AE79" s="274">
        <f t="shared" si="8"/>
        <v>28500</v>
      </c>
      <c r="AF79" s="288">
        <f t="shared" si="9"/>
        <v>346155.63</v>
      </c>
      <c r="AG79" s="289">
        <f t="shared" si="10"/>
        <v>1314685.57</v>
      </c>
      <c r="AH79" s="275">
        <f t="shared" si="11"/>
        <v>1327795.8999999999</v>
      </c>
      <c r="AI79" s="269">
        <f t="shared" si="12"/>
        <v>-13110.329999999842</v>
      </c>
    </row>
    <row r="80" spans="1:35" x14ac:dyDescent="0.2">
      <c r="A80" s="273" t="s">
        <v>295</v>
      </c>
      <c r="B80" s="273" t="s">
        <v>5</v>
      </c>
      <c r="C80" s="283">
        <v>4703</v>
      </c>
      <c r="D80" s="283" t="s">
        <v>676</v>
      </c>
      <c r="E80" s="252" t="s">
        <v>2125</v>
      </c>
      <c r="F80" s="90">
        <v>422493.23</v>
      </c>
      <c r="G80" s="90">
        <v>36135</v>
      </c>
      <c r="H80" s="90">
        <v>27580.48</v>
      </c>
      <c r="I80" s="252">
        <v>481992.9</v>
      </c>
      <c r="J80" s="252">
        <v>323188.74</v>
      </c>
      <c r="L80" s="232">
        <v>23535</v>
      </c>
      <c r="Q80" s="252">
        <v>-1476227.03</v>
      </c>
      <c r="R80" s="252">
        <v>2500428.33</v>
      </c>
      <c r="S80" s="74">
        <v>915117.62</v>
      </c>
      <c r="U80" s="74">
        <v>678.89</v>
      </c>
      <c r="V80" s="74">
        <v>453115.3</v>
      </c>
      <c r="X80" s="91">
        <v>665053.30000000005</v>
      </c>
      <c r="AA80" s="91">
        <v>334080</v>
      </c>
      <c r="AB80" s="91">
        <v>95471.46</v>
      </c>
      <c r="AD80" s="267">
        <f t="shared" si="7"/>
        <v>486208.70999999996</v>
      </c>
      <c r="AE80" s="274">
        <f t="shared" si="8"/>
        <v>23535</v>
      </c>
      <c r="AF80" s="288">
        <f t="shared" si="9"/>
        <v>462673.70999999996</v>
      </c>
      <c r="AG80" s="289">
        <f t="shared" si="10"/>
        <v>1368911.81</v>
      </c>
      <c r="AH80" s="275">
        <f t="shared" si="11"/>
        <v>1094604.76</v>
      </c>
      <c r="AI80" s="269">
        <f t="shared" si="12"/>
        <v>274307.05000000005</v>
      </c>
    </row>
    <row r="81" spans="1:35" x14ac:dyDescent="0.2">
      <c r="A81" s="273" t="s">
        <v>295</v>
      </c>
      <c r="B81" s="273" t="s">
        <v>5</v>
      </c>
      <c r="C81" s="283">
        <v>1824</v>
      </c>
      <c r="D81" s="283" t="s">
        <v>677</v>
      </c>
      <c r="E81" s="252" t="s">
        <v>2126</v>
      </c>
      <c r="F81" s="90">
        <v>304856.68</v>
      </c>
      <c r="G81" s="90">
        <v>2112</v>
      </c>
      <c r="H81" s="90">
        <v>53029.599999999999</v>
      </c>
      <c r="I81" s="252">
        <v>5</v>
      </c>
      <c r="J81" s="252">
        <v>240639.04</v>
      </c>
      <c r="L81" s="232">
        <v>8700</v>
      </c>
      <c r="Q81" s="252">
        <v>-1733354.94</v>
      </c>
      <c r="R81" s="252">
        <v>2140561.41</v>
      </c>
      <c r="S81" s="74">
        <v>652721.72</v>
      </c>
      <c r="T81" s="74">
        <v>37805</v>
      </c>
      <c r="U81" s="74">
        <v>460.03</v>
      </c>
      <c r="V81" s="74">
        <v>423060</v>
      </c>
      <c r="X81" s="91">
        <v>681020</v>
      </c>
      <c r="AA81" s="91">
        <v>156366.44</v>
      </c>
      <c r="AB81" s="91">
        <v>35780.46</v>
      </c>
      <c r="AD81" s="267">
        <f t="shared" si="7"/>
        <v>359998.27999999997</v>
      </c>
      <c r="AE81" s="274">
        <f t="shared" si="8"/>
        <v>8700</v>
      </c>
      <c r="AF81" s="288">
        <f t="shared" si="9"/>
        <v>351298.27999999997</v>
      </c>
      <c r="AG81" s="289">
        <f t="shared" si="10"/>
        <v>1114046.75</v>
      </c>
      <c r="AH81" s="275">
        <f t="shared" si="11"/>
        <v>873166.89999999991</v>
      </c>
      <c r="AI81" s="269">
        <f t="shared" si="12"/>
        <v>240879.85000000009</v>
      </c>
    </row>
    <row r="82" spans="1:35" x14ac:dyDescent="0.2">
      <c r="A82" s="273" t="s">
        <v>295</v>
      </c>
      <c r="B82" s="273" t="s">
        <v>5</v>
      </c>
      <c r="C82" s="283">
        <v>4449</v>
      </c>
      <c r="D82" s="283" t="s">
        <v>678</v>
      </c>
      <c r="E82" s="252" t="s">
        <v>2127</v>
      </c>
      <c r="F82" s="90">
        <v>415818.25</v>
      </c>
      <c r="G82" s="90">
        <v>3498</v>
      </c>
      <c r="H82" s="90">
        <v>39181.599999999999</v>
      </c>
      <c r="I82" s="252">
        <v>841543.84</v>
      </c>
      <c r="J82" s="252">
        <v>594657.07999999996</v>
      </c>
      <c r="L82" s="232">
        <v>126425</v>
      </c>
      <c r="N82" s="232">
        <v>0</v>
      </c>
      <c r="Q82" s="252">
        <v>-489112.87</v>
      </c>
      <c r="R82" s="252">
        <v>2191938.59</v>
      </c>
      <c r="S82" s="74">
        <v>1021465.89</v>
      </c>
      <c r="T82" s="74">
        <v>98068</v>
      </c>
      <c r="U82" s="74">
        <v>660.39</v>
      </c>
      <c r="V82" s="74">
        <v>606759</v>
      </c>
      <c r="X82" s="91">
        <v>1025561</v>
      </c>
      <c r="AA82" s="91">
        <v>292230.15000000002</v>
      </c>
      <c r="AB82" s="91">
        <v>166015.07999999999</v>
      </c>
      <c r="AD82" s="267">
        <f t="shared" si="7"/>
        <v>458497.85</v>
      </c>
      <c r="AE82" s="274">
        <f t="shared" si="8"/>
        <v>126425</v>
      </c>
      <c r="AF82" s="288">
        <f t="shared" si="9"/>
        <v>332072.84999999998</v>
      </c>
      <c r="AG82" s="289">
        <f t="shared" si="10"/>
        <v>1726953.28</v>
      </c>
      <c r="AH82" s="275">
        <f t="shared" si="11"/>
        <v>1483806.23</v>
      </c>
      <c r="AI82" s="269">
        <f t="shared" si="12"/>
        <v>243147.05000000005</v>
      </c>
    </row>
    <row r="83" spans="1:35" x14ac:dyDescent="0.2">
      <c r="A83" s="273" t="s">
        <v>295</v>
      </c>
      <c r="B83" s="273" t="s">
        <v>5</v>
      </c>
      <c r="C83" s="283">
        <v>4777</v>
      </c>
      <c r="D83" s="283" t="s">
        <v>679</v>
      </c>
      <c r="E83" s="252" t="s">
        <v>2128</v>
      </c>
      <c r="F83" s="90">
        <v>522673.99</v>
      </c>
      <c r="G83" s="90">
        <v>7029</v>
      </c>
      <c r="H83" s="90">
        <v>63136.6</v>
      </c>
      <c r="I83" s="252">
        <v>1088026.1000000001</v>
      </c>
      <c r="J83" s="252">
        <v>391493.78</v>
      </c>
      <c r="L83" s="232">
        <v>27231.3</v>
      </c>
      <c r="Q83" s="252">
        <v>-1998886.27</v>
      </c>
      <c r="R83" s="252">
        <v>4194803.6500000004</v>
      </c>
      <c r="S83" s="74">
        <v>584833.73</v>
      </c>
      <c r="U83" s="74">
        <v>1004.53</v>
      </c>
      <c r="V83" s="74">
        <v>789277.5</v>
      </c>
      <c r="X83" s="91">
        <v>948577.5</v>
      </c>
      <c r="AA83" s="91">
        <v>362023.75</v>
      </c>
      <c r="AB83" s="91">
        <v>195258.72</v>
      </c>
      <c r="AD83" s="267">
        <f t="shared" si="7"/>
        <v>592839.59</v>
      </c>
      <c r="AE83" s="274">
        <f t="shared" si="8"/>
        <v>27231.3</v>
      </c>
      <c r="AF83" s="288">
        <f t="shared" si="9"/>
        <v>565608.28999999992</v>
      </c>
      <c r="AG83" s="289">
        <f t="shared" si="10"/>
        <v>1375115.76</v>
      </c>
      <c r="AH83" s="275">
        <f t="shared" si="11"/>
        <v>1505859.97</v>
      </c>
      <c r="AI83" s="269">
        <f t="shared" si="12"/>
        <v>-130744.20999999996</v>
      </c>
    </row>
    <row r="84" spans="1:35" x14ac:dyDescent="0.2">
      <c r="A84" s="273" t="s">
        <v>295</v>
      </c>
      <c r="B84" s="273" t="s">
        <v>5</v>
      </c>
      <c r="C84" s="283">
        <v>2103</v>
      </c>
      <c r="D84" s="283" t="s">
        <v>680</v>
      </c>
      <c r="E84" s="252" t="s">
        <v>2129</v>
      </c>
      <c r="F84" s="90">
        <v>155508.95000000001</v>
      </c>
      <c r="G84" s="90">
        <v>1842.55</v>
      </c>
      <c r="H84" s="90">
        <v>14394.9</v>
      </c>
      <c r="I84" s="252">
        <v>635725.96</v>
      </c>
      <c r="J84" s="252">
        <v>214801.94</v>
      </c>
      <c r="L84" s="232">
        <v>29850</v>
      </c>
      <c r="Q84" s="252">
        <v>-1136821.27</v>
      </c>
      <c r="R84" s="252">
        <v>2119139.65</v>
      </c>
      <c r="S84" s="74">
        <v>572500.81999999995</v>
      </c>
      <c r="U84" s="74">
        <v>215</v>
      </c>
      <c r="V84" s="74">
        <v>556691</v>
      </c>
      <c r="X84" s="91">
        <v>806460</v>
      </c>
      <c r="AA84" s="91">
        <v>170951.85</v>
      </c>
      <c r="AB84" s="91">
        <v>129735.05</v>
      </c>
      <c r="AD84" s="267">
        <f t="shared" si="7"/>
        <v>171746.4</v>
      </c>
      <c r="AE84" s="274">
        <f t="shared" si="8"/>
        <v>29850</v>
      </c>
      <c r="AF84" s="288">
        <f t="shared" si="9"/>
        <v>141896.4</v>
      </c>
      <c r="AG84" s="289">
        <f t="shared" si="10"/>
        <v>1129406.8199999998</v>
      </c>
      <c r="AH84" s="275">
        <f t="shared" si="11"/>
        <v>1107146.8999999999</v>
      </c>
      <c r="AI84" s="269">
        <f t="shared" si="12"/>
        <v>22259.919999999925</v>
      </c>
    </row>
    <row r="85" spans="1:35" x14ac:dyDescent="0.2">
      <c r="A85" s="273" t="s">
        <v>295</v>
      </c>
      <c r="B85" s="273" t="s">
        <v>5</v>
      </c>
      <c r="C85" s="283">
        <v>5166</v>
      </c>
      <c r="D85" s="283" t="s">
        <v>681</v>
      </c>
      <c r="E85" s="252" t="s">
        <v>2130</v>
      </c>
      <c r="F85" s="90">
        <v>493520.29</v>
      </c>
      <c r="G85" s="90">
        <v>830</v>
      </c>
      <c r="H85" s="90">
        <v>56097.67</v>
      </c>
      <c r="I85" s="252">
        <v>279233.14</v>
      </c>
      <c r="J85" s="252">
        <v>376204.72</v>
      </c>
      <c r="L85" s="232">
        <v>15918.55</v>
      </c>
      <c r="Q85" s="252">
        <v>174977.5</v>
      </c>
      <c r="R85" s="252">
        <v>1096893.17</v>
      </c>
      <c r="S85" s="74">
        <v>688121.27</v>
      </c>
      <c r="V85" s="74">
        <v>791040</v>
      </c>
      <c r="X85" s="91">
        <v>917640</v>
      </c>
      <c r="AA85" s="91">
        <v>364532.31</v>
      </c>
      <c r="AB85" s="91">
        <v>134940.35999999999</v>
      </c>
      <c r="AD85" s="267">
        <f t="shared" si="7"/>
        <v>550447.96</v>
      </c>
      <c r="AE85" s="274">
        <f t="shared" si="8"/>
        <v>15918.55</v>
      </c>
      <c r="AF85" s="288">
        <f t="shared" si="9"/>
        <v>534529.40999999992</v>
      </c>
      <c r="AG85" s="289">
        <f t="shared" si="10"/>
        <v>1479161.27</v>
      </c>
      <c r="AH85" s="275">
        <f t="shared" si="11"/>
        <v>1417112.67</v>
      </c>
      <c r="AI85" s="269">
        <f t="shared" si="12"/>
        <v>62048.600000000093</v>
      </c>
    </row>
    <row r="86" spans="1:35" x14ac:dyDescent="0.2">
      <c r="A86" s="273" t="s">
        <v>295</v>
      </c>
      <c r="B86" s="273" t="s">
        <v>5</v>
      </c>
      <c r="C86" s="283">
        <v>3557</v>
      </c>
      <c r="D86" s="283" t="s">
        <v>682</v>
      </c>
      <c r="E86" s="252" t="s">
        <v>2131</v>
      </c>
      <c r="F86" s="90">
        <v>431253.44</v>
      </c>
      <c r="G86" s="90">
        <v>6501</v>
      </c>
      <c r="H86" s="90">
        <v>35134.79</v>
      </c>
      <c r="I86" s="252">
        <v>359602.38</v>
      </c>
      <c r="J86" s="252">
        <v>260959.85</v>
      </c>
      <c r="L86" s="232">
        <v>24415.9</v>
      </c>
      <c r="Q86" s="252">
        <v>-2020759.86</v>
      </c>
      <c r="R86" s="252">
        <v>3207738.11</v>
      </c>
      <c r="S86" s="74">
        <v>502619.27</v>
      </c>
      <c r="V86" s="74">
        <v>655261</v>
      </c>
      <c r="W86" s="74">
        <v>6000</v>
      </c>
      <c r="X86" s="91">
        <v>729065</v>
      </c>
      <c r="AA86" s="91">
        <v>365403.7</v>
      </c>
      <c r="AB86" s="91">
        <v>146890.26</v>
      </c>
      <c r="AD86" s="267">
        <f t="shared" si="7"/>
        <v>472889.23</v>
      </c>
      <c r="AE86" s="274">
        <f t="shared" si="8"/>
        <v>24415.9</v>
      </c>
      <c r="AF86" s="288">
        <f t="shared" si="9"/>
        <v>448473.32999999996</v>
      </c>
      <c r="AG86" s="289">
        <f t="shared" si="10"/>
        <v>1163880.27</v>
      </c>
      <c r="AH86" s="275">
        <f t="shared" si="11"/>
        <v>1241358.96</v>
      </c>
      <c r="AI86" s="269">
        <f t="shared" si="12"/>
        <v>-77478.689999999944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0"/>
  <sheetViews>
    <sheetView topLeftCell="AB1" zoomScale="60" zoomScaleNormal="60" workbookViewId="0">
      <selection activeCell="AF1" sqref="A1:AF1048576"/>
    </sheetView>
  </sheetViews>
  <sheetFormatPr defaultColWidth="33.125" defaultRowHeight="14.25" x14ac:dyDescent="0.2"/>
  <cols>
    <col min="1" max="1" width="33.125" style="252"/>
    <col min="2" max="5" width="33.125" style="90"/>
    <col min="6" max="10" width="33.125" style="252"/>
    <col min="11" max="14" width="33.125" style="232"/>
    <col min="15" max="18" width="33.125" style="252"/>
    <col min="19" max="24" width="33.125" style="74"/>
    <col min="25" max="32" width="33.125" style="91"/>
    <col min="33" max="16384" width="33.125" style="252"/>
  </cols>
  <sheetData>
    <row r="1" spans="1:32" x14ac:dyDescent="0.2">
      <c r="A1" s="252" t="s">
        <v>1433</v>
      </c>
      <c r="B1" s="90" t="s">
        <v>1434</v>
      </c>
      <c r="C1" s="90" t="s">
        <v>1435</v>
      </c>
      <c r="D1" s="90" t="s">
        <v>1436</v>
      </c>
      <c r="E1" s="90" t="s">
        <v>1437</v>
      </c>
      <c r="F1" s="252" t="s">
        <v>2137</v>
      </c>
      <c r="G1" s="252" t="s">
        <v>1438</v>
      </c>
      <c r="H1" s="252" t="s">
        <v>1439</v>
      </c>
      <c r="I1" s="252" t="s">
        <v>1440</v>
      </c>
      <c r="J1" s="252" t="s">
        <v>1441</v>
      </c>
      <c r="K1" s="232" t="s">
        <v>1442</v>
      </c>
      <c r="L1" s="232" t="s">
        <v>1443</v>
      </c>
      <c r="M1" s="232" t="s">
        <v>1444</v>
      </c>
      <c r="N1" s="232" t="s">
        <v>1445</v>
      </c>
      <c r="O1" s="252" t="s">
        <v>1446</v>
      </c>
      <c r="P1" s="252" t="s">
        <v>1447</v>
      </c>
      <c r="Q1" s="252" t="s">
        <v>1448</v>
      </c>
      <c r="R1" s="252" t="s">
        <v>1449</v>
      </c>
      <c r="S1" s="74" t="s">
        <v>1452</v>
      </c>
      <c r="T1" s="74" t="s">
        <v>1453</v>
      </c>
      <c r="U1" s="74" t="s">
        <v>1454</v>
      </c>
      <c r="V1" s="74" t="s">
        <v>1920</v>
      </c>
      <c r="W1" s="74" t="s">
        <v>1455</v>
      </c>
      <c r="X1" s="74" t="s">
        <v>1456</v>
      </c>
      <c r="Y1" s="91" t="s">
        <v>1457</v>
      </c>
      <c r="Z1" s="91" t="s">
        <v>1458</v>
      </c>
      <c r="AA1" s="91" t="s">
        <v>1459</v>
      </c>
      <c r="AB1" s="91" t="s">
        <v>1460</v>
      </c>
      <c r="AC1" s="91" t="s">
        <v>1461</v>
      </c>
      <c r="AD1" s="91" t="s">
        <v>1921</v>
      </c>
      <c r="AE1" s="91" t="s">
        <v>1463</v>
      </c>
      <c r="AF1" s="91" t="s">
        <v>1464</v>
      </c>
    </row>
    <row r="2" spans="1:32" x14ac:dyDescent="0.2">
      <c r="A2" s="252" t="s">
        <v>1465</v>
      </c>
      <c r="B2" s="90" t="s">
        <v>1466</v>
      </c>
      <c r="C2" s="90" t="s">
        <v>1467</v>
      </c>
      <c r="D2" s="90" t="s">
        <v>1468</v>
      </c>
      <c r="E2" s="90" t="s">
        <v>1469</v>
      </c>
      <c r="F2" s="252" t="s">
        <v>2138</v>
      </c>
      <c r="G2" s="252" t="s">
        <v>1470</v>
      </c>
      <c r="H2" s="252" t="s">
        <v>1471</v>
      </c>
      <c r="I2" s="252" t="s">
        <v>1472</v>
      </c>
      <c r="J2" s="252" t="s">
        <v>1473</v>
      </c>
      <c r="K2" s="232" t="s">
        <v>1474</v>
      </c>
      <c r="L2" s="232" t="s">
        <v>1475</v>
      </c>
      <c r="M2" s="232" t="s">
        <v>1476</v>
      </c>
      <c r="N2" s="232" t="s">
        <v>1477</v>
      </c>
      <c r="O2" s="252" t="s">
        <v>1478</v>
      </c>
      <c r="P2" s="252" t="s">
        <v>1479</v>
      </c>
      <c r="Q2" s="252" t="s">
        <v>1480</v>
      </c>
      <c r="R2" s="252" t="s">
        <v>1481</v>
      </c>
      <c r="S2" s="74" t="s">
        <v>1484</v>
      </c>
      <c r="T2" s="74" t="s">
        <v>1485</v>
      </c>
      <c r="U2" s="74" t="s">
        <v>1486</v>
      </c>
      <c r="V2" s="74" t="s">
        <v>1922</v>
      </c>
      <c r="W2" s="74" t="s">
        <v>1487</v>
      </c>
      <c r="X2" s="74" t="s">
        <v>1488</v>
      </c>
      <c r="Y2" s="91" t="s">
        <v>1489</v>
      </c>
      <c r="Z2" s="91" t="s">
        <v>1490</v>
      </c>
      <c r="AA2" s="91" t="s">
        <v>1491</v>
      </c>
      <c r="AB2" s="91" t="s">
        <v>1492</v>
      </c>
      <c r="AC2" s="91" t="s">
        <v>1493</v>
      </c>
      <c r="AD2" s="91" t="s">
        <v>1923</v>
      </c>
      <c r="AE2" s="91" t="s">
        <v>1495</v>
      </c>
      <c r="AF2" s="91" t="s">
        <v>1496</v>
      </c>
    </row>
    <row r="3" spans="1:32" x14ac:dyDescent="0.2">
      <c r="A3" s="252" t="s">
        <v>1497</v>
      </c>
      <c r="B3" s="90">
        <v>137905803.87</v>
      </c>
      <c r="C3" s="90">
        <v>15665732.85</v>
      </c>
      <c r="D3" s="90">
        <v>34857336.450000003</v>
      </c>
      <c r="E3" s="90">
        <v>8789</v>
      </c>
      <c r="F3" s="252">
        <v>0</v>
      </c>
      <c r="G3" s="252">
        <v>176513861.97999999</v>
      </c>
      <c r="H3" s="252">
        <v>79532401.370000005</v>
      </c>
      <c r="I3" s="252">
        <v>3500</v>
      </c>
      <c r="J3" s="252">
        <v>0</v>
      </c>
      <c r="K3" s="232">
        <v>2469831.9</v>
      </c>
      <c r="L3" s="232">
        <v>14993802.619999999</v>
      </c>
      <c r="M3" s="232">
        <v>2435647.12</v>
      </c>
      <c r="N3" s="232">
        <v>1016243.23</v>
      </c>
      <c r="O3" s="252">
        <v>4850646.03</v>
      </c>
      <c r="P3" s="252">
        <v>-541803.63</v>
      </c>
      <c r="Q3" s="252">
        <v>21778922.07</v>
      </c>
      <c r="R3" s="252">
        <v>510778944.86000001</v>
      </c>
      <c r="S3" s="74">
        <v>185610630.25</v>
      </c>
      <c r="T3" s="74">
        <v>10628999.34</v>
      </c>
      <c r="U3" s="74">
        <v>238328.73</v>
      </c>
      <c r="V3" s="74">
        <v>1295</v>
      </c>
      <c r="W3" s="74">
        <v>161025836.93000001</v>
      </c>
      <c r="X3" s="74">
        <v>15254635.869999999</v>
      </c>
      <c r="Y3" s="91">
        <v>234667826.55000001</v>
      </c>
      <c r="Z3" s="91">
        <v>190023</v>
      </c>
      <c r="AA3" s="91">
        <v>99953</v>
      </c>
      <c r="AB3" s="91">
        <v>99589444.010000005</v>
      </c>
      <c r="AC3" s="91">
        <v>27065045.050000001</v>
      </c>
      <c r="AD3" s="91">
        <v>257265.4</v>
      </c>
      <c r="AE3" s="91">
        <v>954623.52</v>
      </c>
      <c r="AF3" s="91">
        <v>1998000.67</v>
      </c>
    </row>
    <row r="9" spans="1:32" x14ac:dyDescent="0.2">
      <c r="A9" s="252" t="s">
        <v>15</v>
      </c>
      <c r="B9" s="90">
        <v>180567.9</v>
      </c>
      <c r="D9" s="90">
        <v>44354</v>
      </c>
      <c r="G9" s="252">
        <v>169215.38</v>
      </c>
      <c r="H9" s="252">
        <v>249218.57</v>
      </c>
      <c r="N9" s="232">
        <v>-1816351.65</v>
      </c>
      <c r="P9" s="252">
        <v>2351172.4700000002</v>
      </c>
      <c r="Q9" s="252">
        <v>-3794489.13</v>
      </c>
      <c r="R9" s="252">
        <v>2450442</v>
      </c>
      <c r="U9" s="74">
        <v>321.22000000000003</v>
      </c>
      <c r="W9" s="74">
        <v>663970.30000000005</v>
      </c>
      <c r="X9" s="74">
        <v>823307.88</v>
      </c>
      <c r="Y9" s="91">
        <v>862357</v>
      </c>
      <c r="AA9" s="91">
        <v>32996</v>
      </c>
      <c r="AB9" s="91">
        <v>165102.20000000001</v>
      </c>
      <c r="AC9" s="91">
        <v>121339.84</v>
      </c>
    </row>
    <row r="10" spans="1:32" x14ac:dyDescent="0.2">
      <c r="A10" s="252" t="s">
        <v>2139</v>
      </c>
      <c r="B10" s="90">
        <v>800267.83</v>
      </c>
      <c r="C10" s="90">
        <v>27500</v>
      </c>
      <c r="D10" s="90">
        <v>485709.82</v>
      </c>
      <c r="G10" s="252">
        <v>101662</v>
      </c>
      <c r="H10" s="252">
        <v>781099.04</v>
      </c>
      <c r="K10" s="232">
        <v>100905</v>
      </c>
      <c r="L10" s="232">
        <v>107196.62</v>
      </c>
      <c r="Q10" s="252">
        <v>384279.27</v>
      </c>
      <c r="R10" s="252">
        <v>1691218.36</v>
      </c>
      <c r="S10" s="74">
        <v>994002.71</v>
      </c>
      <c r="T10" s="74">
        <v>25000</v>
      </c>
      <c r="U10" s="74">
        <v>1540.81</v>
      </c>
      <c r="W10" s="74">
        <v>1428447</v>
      </c>
      <c r="X10" s="74">
        <v>131908</v>
      </c>
      <c r="Y10" s="91">
        <v>1650635</v>
      </c>
      <c r="AB10" s="91">
        <v>873702.78</v>
      </c>
      <c r="AC10" s="91">
        <v>132828</v>
      </c>
      <c r="AF10" s="91">
        <v>30000</v>
      </c>
    </row>
    <row r="11" spans="1:32" x14ac:dyDescent="0.2">
      <c r="A11" s="252" t="s">
        <v>2140</v>
      </c>
      <c r="B11" s="90">
        <v>560946.43000000005</v>
      </c>
      <c r="C11" s="90">
        <v>11714.75</v>
      </c>
      <c r="D11" s="90">
        <v>707413.39</v>
      </c>
      <c r="G11" s="252">
        <v>410669.66</v>
      </c>
      <c r="H11" s="252">
        <v>706450.01</v>
      </c>
      <c r="L11" s="232">
        <v>62057.95</v>
      </c>
      <c r="Q11" s="252">
        <v>495307.96</v>
      </c>
      <c r="R11" s="252">
        <v>1534772.11</v>
      </c>
      <c r="S11" s="74">
        <v>890075.27</v>
      </c>
      <c r="U11" s="74">
        <v>1103.28</v>
      </c>
      <c r="W11" s="74">
        <v>937020</v>
      </c>
      <c r="X11" s="74">
        <v>168700</v>
      </c>
      <c r="Y11" s="91">
        <v>1623343</v>
      </c>
      <c r="AB11" s="91">
        <v>652513.96</v>
      </c>
      <c r="AC11" s="91">
        <v>128947.83</v>
      </c>
    </row>
    <row r="12" spans="1:32" x14ac:dyDescent="0.2">
      <c r="A12" s="252" t="s">
        <v>2141</v>
      </c>
      <c r="B12" s="90">
        <v>3005541.34</v>
      </c>
      <c r="C12" s="90">
        <v>24072.1</v>
      </c>
      <c r="D12" s="90">
        <v>832810.18</v>
      </c>
      <c r="G12" s="252">
        <v>804031.55</v>
      </c>
      <c r="H12" s="252">
        <v>630925.56000000006</v>
      </c>
      <c r="L12" s="232">
        <v>92624</v>
      </c>
      <c r="N12" s="232">
        <v>452.95</v>
      </c>
      <c r="Q12" s="252">
        <v>697852.72</v>
      </c>
      <c r="R12" s="252">
        <v>1567224.53</v>
      </c>
      <c r="S12" s="74">
        <v>1786865.42</v>
      </c>
      <c r="T12" s="74">
        <v>353035</v>
      </c>
      <c r="U12" s="74">
        <v>5198.46</v>
      </c>
      <c r="W12" s="74">
        <v>681279</v>
      </c>
      <c r="X12" s="74">
        <v>1250</v>
      </c>
      <c r="Y12" s="91">
        <v>1373662</v>
      </c>
      <c r="AB12" s="91">
        <v>784458.43</v>
      </c>
      <c r="AC12" s="91">
        <v>162348.20000000001</v>
      </c>
      <c r="AF12" s="91">
        <v>43257</v>
      </c>
    </row>
    <row r="13" spans="1:32" x14ac:dyDescent="0.2">
      <c r="A13" s="252" t="s">
        <v>2142</v>
      </c>
      <c r="B13" s="90">
        <v>1330219.6599999999</v>
      </c>
      <c r="C13" s="90">
        <v>2562.6</v>
      </c>
      <c r="D13" s="90">
        <v>230025.53</v>
      </c>
      <c r="G13" s="252">
        <v>70768.31</v>
      </c>
      <c r="H13" s="252">
        <v>881892.32</v>
      </c>
      <c r="K13" s="232">
        <v>3520</v>
      </c>
      <c r="L13" s="232">
        <v>52895.1</v>
      </c>
      <c r="Q13" s="252">
        <v>324652.74</v>
      </c>
      <c r="R13" s="252">
        <v>1097038.29</v>
      </c>
      <c r="S13" s="74">
        <v>499805.93</v>
      </c>
      <c r="T13" s="74">
        <v>100000</v>
      </c>
      <c r="U13" s="74">
        <v>2638.03</v>
      </c>
      <c r="W13" s="74">
        <v>1077660</v>
      </c>
      <c r="X13" s="74">
        <v>268704</v>
      </c>
      <c r="Y13" s="91">
        <v>1374704</v>
      </c>
      <c r="AB13" s="91">
        <v>526949</v>
      </c>
      <c r="AC13" s="91">
        <v>108432.66</v>
      </c>
    </row>
    <row r="14" spans="1:32" x14ac:dyDescent="0.2">
      <c r="A14" s="252" t="s">
        <v>2143</v>
      </c>
      <c r="B14" s="90">
        <v>446643.72</v>
      </c>
      <c r="C14" s="90">
        <v>4134.17</v>
      </c>
      <c r="D14" s="90">
        <v>246235.5</v>
      </c>
      <c r="G14" s="252">
        <v>2072768.42</v>
      </c>
      <c r="H14" s="252">
        <v>196982.7</v>
      </c>
      <c r="K14" s="232">
        <v>0</v>
      </c>
      <c r="L14" s="232">
        <v>53719.15</v>
      </c>
      <c r="Q14" s="252">
        <v>472545.87</v>
      </c>
      <c r="R14" s="252">
        <v>1718005.94</v>
      </c>
      <c r="S14" s="74">
        <v>538826.36</v>
      </c>
      <c r="U14" s="74">
        <v>976.5</v>
      </c>
      <c r="W14" s="74">
        <v>830760</v>
      </c>
      <c r="X14" s="74">
        <v>99400</v>
      </c>
      <c r="Y14" s="91">
        <v>1239755</v>
      </c>
      <c r="AB14" s="91">
        <v>404490.51</v>
      </c>
      <c r="AC14" s="91">
        <v>99544.320000000007</v>
      </c>
    </row>
    <row r="15" spans="1:32" x14ac:dyDescent="0.2">
      <c r="A15" s="252" t="s">
        <v>2144</v>
      </c>
      <c r="B15" s="90">
        <v>1254483.98</v>
      </c>
      <c r="C15" s="90">
        <v>88965.75</v>
      </c>
      <c r="D15" s="90">
        <v>669315.75</v>
      </c>
      <c r="G15" s="252">
        <v>1572970.63</v>
      </c>
      <c r="H15" s="252">
        <v>148742.03</v>
      </c>
      <c r="L15" s="232">
        <v>161458.23000000001</v>
      </c>
      <c r="M15" s="232">
        <v>62009.2</v>
      </c>
      <c r="N15" s="232">
        <v>792855</v>
      </c>
      <c r="Q15" s="252">
        <v>776352.76</v>
      </c>
      <c r="R15" s="252">
        <v>3950541.16</v>
      </c>
      <c r="S15" s="74">
        <v>1230028.97</v>
      </c>
      <c r="U15" s="74">
        <v>2347.4299999999998</v>
      </c>
      <c r="W15" s="74">
        <v>779120</v>
      </c>
      <c r="X15" s="74">
        <v>233450</v>
      </c>
      <c r="Y15" s="91">
        <v>1395712</v>
      </c>
      <c r="AB15" s="91">
        <v>1483296.03</v>
      </c>
      <c r="AC15" s="91">
        <v>18151.82</v>
      </c>
      <c r="AF15" s="91">
        <v>211630</v>
      </c>
    </row>
    <row r="16" spans="1:32" x14ac:dyDescent="0.2">
      <c r="A16" s="252" t="s">
        <v>2145</v>
      </c>
      <c r="B16" s="90">
        <v>1594018.29</v>
      </c>
      <c r="C16" s="90">
        <v>46370.5</v>
      </c>
      <c r="D16" s="90">
        <v>375290.21</v>
      </c>
      <c r="G16" s="252">
        <v>902728.91</v>
      </c>
      <c r="H16" s="252">
        <v>955318.52</v>
      </c>
      <c r="K16" s="232">
        <v>0</v>
      </c>
      <c r="L16" s="232">
        <v>80952.05</v>
      </c>
      <c r="M16" s="232">
        <v>5000</v>
      </c>
      <c r="N16" s="232">
        <v>556.91</v>
      </c>
      <c r="Q16" s="252">
        <v>611555.22</v>
      </c>
      <c r="R16" s="252">
        <v>2643840</v>
      </c>
      <c r="S16" s="74">
        <v>1097091.8999999999</v>
      </c>
      <c r="U16" s="74">
        <v>3280.19</v>
      </c>
      <c r="W16" s="74">
        <v>851911</v>
      </c>
      <c r="X16" s="74">
        <v>151200</v>
      </c>
      <c r="Y16" s="91">
        <v>1425471</v>
      </c>
      <c r="AB16" s="91">
        <v>824856.98</v>
      </c>
      <c r="AC16" s="91">
        <v>219877.02</v>
      </c>
      <c r="AF16" s="91">
        <v>19080</v>
      </c>
    </row>
    <row r="17" spans="1:32" x14ac:dyDescent="0.2">
      <c r="A17" s="252" t="s">
        <v>2146</v>
      </c>
      <c r="B17" s="90">
        <v>497393.2</v>
      </c>
      <c r="C17" s="90">
        <v>2365</v>
      </c>
      <c r="D17" s="90">
        <v>268423.95</v>
      </c>
      <c r="G17" s="252">
        <v>735829.84</v>
      </c>
      <c r="H17" s="252">
        <v>22395.94</v>
      </c>
      <c r="L17" s="232">
        <v>54568.49</v>
      </c>
      <c r="Q17" s="252">
        <v>154487.63</v>
      </c>
      <c r="R17" s="252">
        <v>2287723.02</v>
      </c>
      <c r="S17" s="74">
        <v>809542.45</v>
      </c>
      <c r="U17" s="74">
        <v>1241.97</v>
      </c>
      <c r="W17" s="74">
        <v>1425468.5</v>
      </c>
      <c r="X17" s="74">
        <v>79800</v>
      </c>
      <c r="Y17" s="91">
        <v>1737852.5</v>
      </c>
      <c r="AB17" s="91">
        <v>643715.18000000005</v>
      </c>
      <c r="AC17" s="91">
        <v>64855</v>
      </c>
    </row>
    <row r="18" spans="1:32" x14ac:dyDescent="0.2">
      <c r="A18" s="252" t="s">
        <v>2147</v>
      </c>
      <c r="B18" s="90">
        <v>1257296.71</v>
      </c>
      <c r="C18" s="90">
        <v>16434.25</v>
      </c>
      <c r="D18" s="90">
        <v>289722.15999999997</v>
      </c>
      <c r="G18" s="252">
        <v>670173.41</v>
      </c>
      <c r="H18" s="252">
        <v>531080.97</v>
      </c>
      <c r="K18" s="232">
        <v>0</v>
      </c>
      <c r="L18" s="232">
        <v>148690.44</v>
      </c>
      <c r="N18" s="232">
        <v>0</v>
      </c>
      <c r="Q18" s="252">
        <v>709899.24</v>
      </c>
      <c r="R18" s="252">
        <v>312292.87</v>
      </c>
      <c r="S18" s="74">
        <v>848619.15</v>
      </c>
      <c r="U18" s="74">
        <v>3366.82</v>
      </c>
      <c r="W18" s="74">
        <v>1339506</v>
      </c>
      <c r="X18" s="74">
        <v>136900</v>
      </c>
      <c r="Y18" s="91">
        <v>1886906</v>
      </c>
      <c r="AB18" s="91">
        <v>810127.5</v>
      </c>
      <c r="AC18" s="91">
        <v>155577.23000000001</v>
      </c>
      <c r="AF18" s="91">
        <v>202713</v>
      </c>
    </row>
    <row r="19" spans="1:32" x14ac:dyDescent="0.2">
      <c r="A19" s="252" t="s">
        <v>2148</v>
      </c>
      <c r="B19" s="90">
        <v>2178577.37</v>
      </c>
      <c r="C19" s="90">
        <v>13884.88</v>
      </c>
      <c r="D19" s="90">
        <v>509033.02</v>
      </c>
      <c r="G19" s="252">
        <v>316032.95</v>
      </c>
      <c r="H19" s="252">
        <v>374500.55</v>
      </c>
      <c r="K19" s="232">
        <v>47258</v>
      </c>
      <c r="L19" s="232">
        <v>100893.46</v>
      </c>
      <c r="M19" s="232">
        <v>15000</v>
      </c>
      <c r="N19" s="232">
        <v>298930.06</v>
      </c>
      <c r="Q19" s="252">
        <v>370604.85</v>
      </c>
      <c r="R19" s="252">
        <v>928313.81</v>
      </c>
      <c r="S19" s="74">
        <v>1267218.3400000001</v>
      </c>
      <c r="U19" s="74">
        <v>4188.22</v>
      </c>
      <c r="W19" s="74">
        <v>1738672</v>
      </c>
      <c r="X19" s="74">
        <v>151800</v>
      </c>
      <c r="Y19" s="91">
        <v>2390702</v>
      </c>
      <c r="AB19" s="91">
        <v>569517.19999999995</v>
      </c>
      <c r="AC19" s="91">
        <v>99604.42</v>
      </c>
    </row>
    <row r="20" spans="1:32" x14ac:dyDescent="0.2">
      <c r="A20" s="252" t="s">
        <v>2149</v>
      </c>
      <c r="B20" s="90">
        <v>1865109.93</v>
      </c>
      <c r="C20" s="90">
        <v>92204.5</v>
      </c>
      <c r="D20" s="90">
        <v>474125.24</v>
      </c>
      <c r="G20" s="252">
        <v>322236.58</v>
      </c>
      <c r="H20" s="252">
        <v>1036486.51</v>
      </c>
      <c r="K20" s="232">
        <v>0</v>
      </c>
      <c r="L20" s="232">
        <v>25118</v>
      </c>
      <c r="O20" s="252">
        <v>217250</v>
      </c>
      <c r="Q20" s="252">
        <v>682934.6</v>
      </c>
      <c r="R20" s="252">
        <v>955989.15</v>
      </c>
      <c r="S20" s="74">
        <v>544174.68999999994</v>
      </c>
      <c r="U20" s="74">
        <v>3673.78</v>
      </c>
      <c r="W20" s="74">
        <v>1468178.6</v>
      </c>
      <c r="X20" s="74">
        <v>191700</v>
      </c>
      <c r="Y20" s="91">
        <v>1814018.6</v>
      </c>
      <c r="AB20" s="91">
        <v>650481.18999999994</v>
      </c>
      <c r="AC20" s="91">
        <v>150798.71</v>
      </c>
    </row>
    <row r="21" spans="1:32" x14ac:dyDescent="0.2">
      <c r="A21" s="252" t="s">
        <v>2150</v>
      </c>
      <c r="B21" s="90">
        <v>343736.14</v>
      </c>
      <c r="C21" s="90">
        <v>8900.5</v>
      </c>
      <c r="D21" s="90">
        <v>358709.9</v>
      </c>
      <c r="G21" s="252">
        <v>828429.99</v>
      </c>
      <c r="H21" s="252">
        <v>297388.21999999997</v>
      </c>
      <c r="K21" s="232">
        <v>1500</v>
      </c>
      <c r="L21" s="232">
        <v>116828.42</v>
      </c>
      <c r="N21" s="232">
        <v>0</v>
      </c>
      <c r="Q21" s="252">
        <v>296230.7</v>
      </c>
      <c r="R21" s="252">
        <v>1540469.93</v>
      </c>
      <c r="S21" s="74">
        <v>756743.38</v>
      </c>
      <c r="U21" s="74">
        <v>915.54</v>
      </c>
      <c r="W21" s="74">
        <v>199584</v>
      </c>
      <c r="X21" s="74">
        <v>295200</v>
      </c>
      <c r="Y21" s="91">
        <v>689677</v>
      </c>
      <c r="AB21" s="91">
        <v>605622.11</v>
      </c>
      <c r="AC21" s="91">
        <v>180019.84</v>
      </c>
    </row>
    <row r="22" spans="1:32" x14ac:dyDescent="0.2">
      <c r="A22" s="252" t="s">
        <v>2151</v>
      </c>
      <c r="B22" s="90">
        <v>2585701.48</v>
      </c>
      <c r="C22" s="90">
        <v>16239</v>
      </c>
      <c r="D22" s="90">
        <v>761452.96</v>
      </c>
      <c r="G22" s="252">
        <v>420261.23</v>
      </c>
      <c r="H22" s="252">
        <v>98423.67</v>
      </c>
      <c r="L22" s="232">
        <v>71850</v>
      </c>
      <c r="N22" s="232">
        <v>2048.8200000000002</v>
      </c>
      <c r="Q22" s="252">
        <v>654994.44999999995</v>
      </c>
      <c r="R22" s="252">
        <v>2399548.4500000002</v>
      </c>
      <c r="S22" s="74">
        <v>1237478.8799999999</v>
      </c>
      <c r="T22" s="74">
        <v>225096</v>
      </c>
      <c r="U22" s="74">
        <v>5040.05</v>
      </c>
      <c r="W22" s="74">
        <v>1983190</v>
      </c>
      <c r="X22" s="74">
        <v>192515</v>
      </c>
      <c r="Y22" s="91">
        <v>2696586</v>
      </c>
      <c r="AB22" s="91">
        <v>601478.04</v>
      </c>
      <c r="AC22" s="91">
        <v>27115.94</v>
      </c>
      <c r="AF22" s="91">
        <v>80385</v>
      </c>
    </row>
    <row r="23" spans="1:32" x14ac:dyDescent="0.2">
      <c r="A23" s="252" t="s">
        <v>2152</v>
      </c>
      <c r="B23" s="90">
        <v>818398.53</v>
      </c>
      <c r="C23" s="90">
        <v>26138.5</v>
      </c>
      <c r="D23" s="90">
        <v>456542.67</v>
      </c>
      <c r="G23" s="252">
        <v>634979.07999999996</v>
      </c>
      <c r="H23" s="252">
        <v>1455065.69</v>
      </c>
      <c r="K23" s="232">
        <v>31855</v>
      </c>
      <c r="L23" s="232">
        <v>83576.84</v>
      </c>
      <c r="M23" s="232">
        <v>26066</v>
      </c>
      <c r="N23" s="232">
        <v>198</v>
      </c>
      <c r="Q23" s="252">
        <v>525754.77</v>
      </c>
      <c r="R23" s="252">
        <v>3847094.62</v>
      </c>
      <c r="S23" s="74">
        <v>1072650.78</v>
      </c>
      <c r="U23" s="74">
        <v>1331.71</v>
      </c>
      <c r="W23" s="74">
        <v>1787590</v>
      </c>
      <c r="X23" s="74">
        <v>262100</v>
      </c>
      <c r="Y23" s="91">
        <v>2389135</v>
      </c>
      <c r="AB23" s="91">
        <v>641548.82999999996</v>
      </c>
      <c r="AC23" s="91">
        <v>296136.75</v>
      </c>
    </row>
    <row r="24" spans="1:32" x14ac:dyDescent="0.2">
      <c r="A24" s="252" t="s">
        <v>2153</v>
      </c>
      <c r="B24" s="90">
        <v>1756036.99</v>
      </c>
      <c r="C24" s="90">
        <v>247428</v>
      </c>
      <c r="D24" s="90">
        <v>660856.85</v>
      </c>
      <c r="G24" s="252">
        <v>4</v>
      </c>
      <c r="H24" s="252">
        <v>1045983.65</v>
      </c>
      <c r="K24" s="232">
        <v>4500</v>
      </c>
      <c r="L24" s="232">
        <v>134806.97</v>
      </c>
      <c r="M24" s="232">
        <v>45590</v>
      </c>
      <c r="Q24" s="252">
        <v>690223.53</v>
      </c>
      <c r="R24" s="252">
        <v>2781867.7</v>
      </c>
      <c r="S24" s="74">
        <v>1436370.75</v>
      </c>
      <c r="U24" s="74">
        <v>4140.6400000000003</v>
      </c>
      <c r="W24" s="74">
        <v>2187828</v>
      </c>
      <c r="X24" s="74">
        <v>248200</v>
      </c>
      <c r="Y24" s="91">
        <v>3029623</v>
      </c>
      <c r="AB24" s="91">
        <v>1001560.22</v>
      </c>
      <c r="AC24" s="91">
        <v>130113.18</v>
      </c>
      <c r="AF24" s="91">
        <v>200000</v>
      </c>
    </row>
    <row r="25" spans="1:32" x14ac:dyDescent="0.2">
      <c r="A25" s="252" t="s">
        <v>2154</v>
      </c>
      <c r="B25" s="90">
        <v>1264741.82</v>
      </c>
      <c r="C25" s="90">
        <v>17191</v>
      </c>
      <c r="D25" s="90">
        <v>561579.29</v>
      </c>
      <c r="G25" s="252">
        <v>560693.43999999994</v>
      </c>
      <c r="H25" s="252">
        <v>233212.02</v>
      </c>
      <c r="K25" s="232">
        <v>8051</v>
      </c>
      <c r="L25" s="232">
        <v>114558.03</v>
      </c>
      <c r="M25" s="232">
        <v>200</v>
      </c>
      <c r="Q25" s="252">
        <v>389050.06</v>
      </c>
      <c r="R25" s="252">
        <v>1887309.56</v>
      </c>
      <c r="S25" s="74">
        <v>684263.35</v>
      </c>
      <c r="U25" s="74">
        <v>2694.36</v>
      </c>
      <c r="W25" s="74">
        <v>1832687.5</v>
      </c>
      <c r="X25" s="74">
        <v>161900</v>
      </c>
      <c r="Y25" s="91">
        <v>2201505.5</v>
      </c>
      <c r="AB25" s="91">
        <v>619866.84</v>
      </c>
      <c r="AC25" s="91">
        <v>130349.29</v>
      </c>
    </row>
    <row r="26" spans="1:32" x14ac:dyDescent="0.2">
      <c r="A26" s="252" t="s">
        <v>2155</v>
      </c>
      <c r="B26" s="90">
        <v>936326.66</v>
      </c>
      <c r="C26" s="90">
        <v>36700</v>
      </c>
      <c r="D26" s="90">
        <v>255457.11</v>
      </c>
      <c r="G26" s="252">
        <v>1168013.78</v>
      </c>
      <c r="H26" s="252">
        <v>319159.5</v>
      </c>
      <c r="K26" s="232">
        <v>7749</v>
      </c>
      <c r="L26" s="232">
        <v>80496.36</v>
      </c>
      <c r="M26" s="232">
        <v>34.92</v>
      </c>
      <c r="Q26" s="252">
        <v>280762.23</v>
      </c>
      <c r="R26" s="252">
        <v>2302867.0299999998</v>
      </c>
      <c r="S26" s="74">
        <v>460351.96</v>
      </c>
      <c r="U26" s="74">
        <v>1965.78</v>
      </c>
      <c r="W26" s="74">
        <v>893914</v>
      </c>
      <c r="X26" s="74">
        <v>93700</v>
      </c>
      <c r="Y26" s="91">
        <v>1117664</v>
      </c>
      <c r="AA26" s="91">
        <v>3320</v>
      </c>
      <c r="AB26" s="91">
        <v>537943.62</v>
      </c>
      <c r="AC26" s="91">
        <v>124846.78</v>
      </c>
    </row>
    <row r="27" spans="1:32" x14ac:dyDescent="0.2">
      <c r="A27" s="252" t="s">
        <v>2156</v>
      </c>
      <c r="B27" s="90">
        <v>731081.11</v>
      </c>
      <c r="C27" s="90">
        <v>9600</v>
      </c>
      <c r="D27" s="90">
        <v>498974.15</v>
      </c>
      <c r="G27" s="252">
        <v>295201.8</v>
      </c>
      <c r="H27" s="252">
        <v>552571.1</v>
      </c>
      <c r="K27" s="232">
        <v>33880</v>
      </c>
      <c r="L27" s="232">
        <v>49971.24</v>
      </c>
      <c r="Q27" s="252">
        <v>-38245</v>
      </c>
      <c r="R27" s="252">
        <v>1722667.58</v>
      </c>
      <c r="S27" s="74">
        <v>871799.9</v>
      </c>
      <c r="T27" s="74">
        <v>229995</v>
      </c>
      <c r="U27" s="74">
        <v>1199.8900000000001</v>
      </c>
      <c r="W27" s="74">
        <v>571893</v>
      </c>
      <c r="X27" s="74">
        <v>109200</v>
      </c>
      <c r="Y27" s="91">
        <v>1066078.58</v>
      </c>
      <c r="AB27" s="91">
        <v>531269.62</v>
      </c>
      <c r="AC27" s="91">
        <v>116998.56</v>
      </c>
    </row>
    <row r="28" spans="1:32" x14ac:dyDescent="0.2">
      <c r="A28" s="252" t="s">
        <v>2157</v>
      </c>
      <c r="B28" s="90">
        <v>824439.37</v>
      </c>
      <c r="C28" s="90">
        <v>17611.5</v>
      </c>
      <c r="D28" s="90">
        <v>623859.43999999994</v>
      </c>
      <c r="G28" s="252">
        <v>171138.34</v>
      </c>
      <c r="H28" s="252">
        <v>523726.1</v>
      </c>
      <c r="L28" s="232">
        <v>229506.94</v>
      </c>
      <c r="M28" s="232">
        <v>19587</v>
      </c>
      <c r="Q28" s="252">
        <v>689428.39</v>
      </c>
      <c r="R28" s="252">
        <v>2074532.05</v>
      </c>
      <c r="S28" s="74">
        <v>702433.8</v>
      </c>
      <c r="U28" s="74">
        <v>1917.05</v>
      </c>
      <c r="W28" s="74">
        <v>1109671.5</v>
      </c>
      <c r="X28" s="74">
        <v>96400</v>
      </c>
      <c r="Y28" s="91">
        <v>1405661.5</v>
      </c>
      <c r="AB28" s="91">
        <v>648866.05000000005</v>
      </c>
      <c r="AC28" s="91">
        <v>677451.8</v>
      </c>
    </row>
    <row r="29" spans="1:32" x14ac:dyDescent="0.2">
      <c r="A29" s="252" t="s">
        <v>2158</v>
      </c>
      <c r="B29" s="90">
        <v>365583.59</v>
      </c>
      <c r="C29" s="90">
        <v>12790.99</v>
      </c>
      <c r="D29" s="90">
        <v>135948.73000000001</v>
      </c>
      <c r="G29" s="252">
        <v>649305.98</v>
      </c>
      <c r="H29" s="252">
        <v>406275.95</v>
      </c>
      <c r="K29" s="232">
        <v>9150</v>
      </c>
      <c r="L29" s="232">
        <v>64485.94</v>
      </c>
      <c r="Q29" s="252">
        <v>-39999.51</v>
      </c>
      <c r="R29" s="252">
        <v>900591.29</v>
      </c>
      <c r="S29" s="74">
        <v>492967.13</v>
      </c>
      <c r="T29" s="74">
        <v>40000</v>
      </c>
      <c r="U29" s="74">
        <v>727.72</v>
      </c>
      <c r="W29" s="74">
        <v>877747.7</v>
      </c>
      <c r="X29" s="74">
        <v>120400</v>
      </c>
      <c r="Y29" s="91">
        <v>1104060.7</v>
      </c>
      <c r="AB29" s="91">
        <v>581315.42000000004</v>
      </c>
      <c r="AC29" s="91">
        <v>128654.04</v>
      </c>
    </row>
    <row r="30" spans="1:32" x14ac:dyDescent="0.2">
      <c r="A30" s="252" t="s">
        <v>2159</v>
      </c>
      <c r="B30" s="90">
        <v>1089963.17</v>
      </c>
      <c r="C30" s="90">
        <v>19418</v>
      </c>
      <c r="D30" s="90">
        <v>290120.39</v>
      </c>
      <c r="G30" s="252">
        <v>651444.05000000005</v>
      </c>
      <c r="H30" s="252">
        <v>1012198.45</v>
      </c>
      <c r="K30" s="232">
        <v>6600</v>
      </c>
      <c r="L30" s="232">
        <v>54454</v>
      </c>
      <c r="M30" s="232">
        <v>5000</v>
      </c>
      <c r="N30" s="232">
        <v>247.75</v>
      </c>
      <c r="Q30" s="252">
        <v>378579.69</v>
      </c>
      <c r="R30" s="252">
        <v>2673935.1</v>
      </c>
      <c r="S30" s="74">
        <v>835741.16</v>
      </c>
      <c r="T30" s="74">
        <v>85750</v>
      </c>
      <c r="U30" s="74">
        <v>2104.12</v>
      </c>
      <c r="W30" s="74">
        <v>1174440</v>
      </c>
      <c r="X30" s="74">
        <v>242870</v>
      </c>
      <c r="Y30" s="91">
        <v>1816190</v>
      </c>
      <c r="AB30" s="91">
        <v>581734.02</v>
      </c>
      <c r="AC30" s="91">
        <v>214613.28</v>
      </c>
    </row>
    <row r="31" spans="1:32" x14ac:dyDescent="0.2">
      <c r="A31" s="252" t="s">
        <v>2160</v>
      </c>
      <c r="B31" s="90">
        <v>2011219.91</v>
      </c>
      <c r="C31" s="90">
        <v>21288</v>
      </c>
      <c r="D31" s="90">
        <v>386581.34</v>
      </c>
      <c r="G31" s="252">
        <v>562974.02</v>
      </c>
      <c r="H31" s="252">
        <v>160361.54</v>
      </c>
      <c r="K31" s="232">
        <v>97529.1</v>
      </c>
      <c r="L31" s="232">
        <v>66785.7</v>
      </c>
      <c r="Q31" s="252">
        <v>396960.67</v>
      </c>
      <c r="R31" s="252">
        <v>1942985.43</v>
      </c>
      <c r="S31" s="74">
        <v>789322.77</v>
      </c>
      <c r="T31" s="74">
        <v>10000</v>
      </c>
      <c r="U31" s="74">
        <v>3915.38</v>
      </c>
      <c r="W31" s="74">
        <v>614964</v>
      </c>
      <c r="X31" s="74">
        <v>112800</v>
      </c>
      <c r="Y31" s="91">
        <v>909399</v>
      </c>
      <c r="AB31" s="91">
        <v>558432.36</v>
      </c>
      <c r="AC31" s="91">
        <v>145134</v>
      </c>
    </row>
    <row r="32" spans="1:32" x14ac:dyDescent="0.2">
      <c r="A32" s="252" t="s">
        <v>2161</v>
      </c>
      <c r="B32" s="90">
        <v>839031.5</v>
      </c>
      <c r="C32" s="90">
        <v>7800</v>
      </c>
      <c r="D32" s="90">
        <v>308935.31</v>
      </c>
      <c r="G32" s="252">
        <v>21604.87</v>
      </c>
      <c r="H32" s="252">
        <v>114822.28</v>
      </c>
      <c r="L32" s="232">
        <v>60454</v>
      </c>
      <c r="M32" s="232">
        <v>11000</v>
      </c>
      <c r="Q32" s="252">
        <v>-40975.26</v>
      </c>
      <c r="R32" s="252">
        <v>2306439.37</v>
      </c>
      <c r="S32" s="74">
        <v>581434.15</v>
      </c>
      <c r="U32" s="74">
        <v>1730.44</v>
      </c>
      <c r="W32" s="74">
        <v>1243788</v>
      </c>
      <c r="X32" s="74">
        <v>93900</v>
      </c>
      <c r="Y32" s="91">
        <v>1522260</v>
      </c>
      <c r="AB32" s="91">
        <v>475754.48</v>
      </c>
      <c r="AC32" s="91">
        <v>7752.08</v>
      </c>
    </row>
    <row r="33" spans="1:32" x14ac:dyDescent="0.2">
      <c r="A33" s="252" t="s">
        <v>2162</v>
      </c>
      <c r="B33" s="90">
        <v>851602.41</v>
      </c>
      <c r="C33" s="90">
        <v>8265.27</v>
      </c>
      <c r="D33" s="90">
        <v>186801.5</v>
      </c>
      <c r="G33" s="252">
        <v>344244.31</v>
      </c>
      <c r="H33" s="252">
        <v>484317.72</v>
      </c>
      <c r="K33" s="232">
        <v>0</v>
      </c>
      <c r="L33" s="232">
        <v>37928.03</v>
      </c>
      <c r="M33" s="232">
        <v>5000</v>
      </c>
      <c r="N33" s="232">
        <v>660.6</v>
      </c>
      <c r="Q33" s="252">
        <v>210640.16</v>
      </c>
      <c r="R33" s="252">
        <v>1600056.47</v>
      </c>
      <c r="S33" s="74">
        <v>682466.33</v>
      </c>
      <c r="T33" s="74">
        <v>50600</v>
      </c>
      <c r="U33" s="74">
        <v>1689.5</v>
      </c>
      <c r="W33" s="74">
        <v>923005</v>
      </c>
      <c r="X33" s="74">
        <v>84600</v>
      </c>
      <c r="Y33" s="91">
        <v>1128625</v>
      </c>
      <c r="AB33" s="91">
        <v>420613.76</v>
      </c>
      <c r="AC33" s="91">
        <v>124287.46</v>
      </c>
    </row>
    <row r="34" spans="1:32" x14ac:dyDescent="0.2">
      <c r="A34" s="252" t="s">
        <v>2308</v>
      </c>
      <c r="B34" s="90">
        <v>689678.97</v>
      </c>
      <c r="C34" s="90">
        <v>27900</v>
      </c>
      <c r="D34" s="90">
        <v>534304.51</v>
      </c>
      <c r="G34" s="252">
        <v>548962.9</v>
      </c>
      <c r="H34" s="252">
        <v>667964.71</v>
      </c>
      <c r="K34" s="232">
        <v>19508</v>
      </c>
      <c r="L34" s="232">
        <v>72773.240000000005</v>
      </c>
      <c r="M34" s="232">
        <v>15094</v>
      </c>
      <c r="Q34" s="252">
        <v>405612.09</v>
      </c>
      <c r="R34" s="252">
        <v>2970314.75</v>
      </c>
      <c r="S34" s="74">
        <v>998262.07</v>
      </c>
      <c r="U34" s="74">
        <v>1272.6500000000001</v>
      </c>
      <c r="W34" s="74">
        <v>782607</v>
      </c>
      <c r="X34" s="74">
        <v>20000</v>
      </c>
      <c r="Y34" s="91">
        <v>1222616</v>
      </c>
      <c r="AB34" s="91">
        <v>573240.88</v>
      </c>
      <c r="AC34" s="91">
        <v>136173.98000000001</v>
      </c>
      <c r="AE34" s="91">
        <v>1120</v>
      </c>
    </row>
    <row r="35" spans="1:32" x14ac:dyDescent="0.2">
      <c r="A35" s="252" t="s">
        <v>2309</v>
      </c>
      <c r="B35" s="90">
        <v>1310162.83</v>
      </c>
      <c r="C35" s="90">
        <v>104345</v>
      </c>
      <c r="D35" s="90">
        <v>392250.62</v>
      </c>
      <c r="G35" s="252">
        <v>1183928.2</v>
      </c>
      <c r="H35" s="252">
        <v>925682.72</v>
      </c>
      <c r="K35" s="232">
        <v>0</v>
      </c>
      <c r="L35" s="232">
        <v>104498.08</v>
      </c>
      <c r="M35" s="232">
        <v>5000</v>
      </c>
      <c r="Q35" s="252">
        <v>449912.52</v>
      </c>
      <c r="R35" s="252">
        <v>3203233.17</v>
      </c>
      <c r="S35" s="74">
        <v>1157054.6000000001</v>
      </c>
      <c r="T35" s="74">
        <v>133427</v>
      </c>
      <c r="U35" s="74">
        <v>2612.2399999999998</v>
      </c>
      <c r="W35" s="74">
        <v>525322</v>
      </c>
      <c r="X35" s="74">
        <v>217478</v>
      </c>
      <c r="Y35" s="91">
        <v>1251124</v>
      </c>
      <c r="AB35" s="91">
        <v>670003.5</v>
      </c>
      <c r="AC35" s="91">
        <v>137756.81</v>
      </c>
    </row>
    <row r="36" spans="1:32" x14ac:dyDescent="0.2">
      <c r="A36" s="252" t="s">
        <v>2310</v>
      </c>
      <c r="B36" s="90">
        <v>531684.36</v>
      </c>
      <c r="C36" s="90">
        <v>53704.31</v>
      </c>
      <c r="D36" s="90">
        <v>206236.42</v>
      </c>
      <c r="G36" s="252">
        <v>65090.13</v>
      </c>
      <c r="H36" s="252">
        <v>142383.28</v>
      </c>
      <c r="L36" s="232">
        <v>41800.01</v>
      </c>
      <c r="M36" s="232">
        <v>12226</v>
      </c>
      <c r="Q36" s="252">
        <v>79557</v>
      </c>
      <c r="R36" s="252">
        <v>2001291.5</v>
      </c>
      <c r="S36" s="74">
        <v>514958.39</v>
      </c>
      <c r="U36" s="74">
        <v>1037.93</v>
      </c>
      <c r="W36" s="74">
        <v>606018</v>
      </c>
      <c r="X36" s="74">
        <v>108188</v>
      </c>
      <c r="Y36" s="91">
        <v>785356</v>
      </c>
      <c r="AB36" s="91">
        <v>305246.67</v>
      </c>
      <c r="AC36" s="91">
        <v>51544.91</v>
      </c>
    </row>
    <row r="37" spans="1:32" x14ac:dyDescent="0.2">
      <c r="A37" s="252" t="s">
        <v>2336</v>
      </c>
      <c r="B37" s="90">
        <v>598303.37</v>
      </c>
      <c r="C37" s="90">
        <v>13716.76</v>
      </c>
      <c r="D37" s="90">
        <v>228902.63</v>
      </c>
      <c r="G37" s="252">
        <v>1582150.32</v>
      </c>
      <c r="H37" s="252">
        <v>862325.75</v>
      </c>
      <c r="K37" s="232">
        <v>9000</v>
      </c>
      <c r="L37" s="232">
        <v>52078.07</v>
      </c>
      <c r="Q37" s="252">
        <v>322501.8</v>
      </c>
      <c r="R37" s="252">
        <v>3800882.66</v>
      </c>
      <c r="S37" s="74">
        <v>708793.11</v>
      </c>
      <c r="U37" s="74">
        <v>1279.71</v>
      </c>
      <c r="X37" s="74">
        <v>103600</v>
      </c>
      <c r="Y37" s="91">
        <v>313643</v>
      </c>
      <c r="AB37" s="91">
        <v>636627.56999999995</v>
      </c>
      <c r="AC37" s="91">
        <v>169417.52</v>
      </c>
    </row>
    <row r="38" spans="1:32" x14ac:dyDescent="0.2">
      <c r="A38" s="252" t="s">
        <v>2163</v>
      </c>
      <c r="B38" s="90">
        <v>757556.1</v>
      </c>
      <c r="C38" s="90">
        <v>10501</v>
      </c>
      <c r="D38" s="90">
        <v>58697.39</v>
      </c>
      <c r="G38" s="252">
        <v>433431.76</v>
      </c>
      <c r="H38" s="252">
        <v>217898.3</v>
      </c>
      <c r="K38" s="232">
        <v>0</v>
      </c>
      <c r="L38" s="232">
        <v>88175</v>
      </c>
      <c r="N38" s="232">
        <v>49.07</v>
      </c>
      <c r="O38" s="252">
        <v>149898</v>
      </c>
      <c r="Q38" s="252">
        <v>120954.5</v>
      </c>
      <c r="R38" s="252">
        <v>2024806.3999999999</v>
      </c>
      <c r="S38" s="74">
        <v>723607.77</v>
      </c>
      <c r="U38" s="74">
        <v>1609.33</v>
      </c>
      <c r="W38" s="74">
        <v>713888</v>
      </c>
      <c r="X38" s="74">
        <v>39426.080000000002</v>
      </c>
      <c r="Y38" s="91">
        <v>993838</v>
      </c>
      <c r="AB38" s="91">
        <v>388992.26</v>
      </c>
      <c r="AC38" s="91">
        <v>79442</v>
      </c>
      <c r="AF38" s="91">
        <v>18479</v>
      </c>
    </row>
    <row r="39" spans="1:32" x14ac:dyDescent="0.2">
      <c r="A39" s="252" t="s">
        <v>2164</v>
      </c>
      <c r="B39" s="90">
        <v>1247982.26</v>
      </c>
      <c r="C39" s="90">
        <v>43905.599999999999</v>
      </c>
      <c r="D39" s="90">
        <v>75789.350000000006</v>
      </c>
      <c r="G39" s="252">
        <v>367732.22</v>
      </c>
      <c r="H39" s="252">
        <v>245614.61</v>
      </c>
      <c r="K39" s="232">
        <v>7400</v>
      </c>
      <c r="L39" s="232">
        <v>70309.929999999993</v>
      </c>
      <c r="M39" s="232">
        <v>80000</v>
      </c>
      <c r="N39" s="232">
        <v>195.3</v>
      </c>
      <c r="Q39" s="252">
        <v>172536.46</v>
      </c>
      <c r="R39" s="252">
        <v>2381908.6800000002</v>
      </c>
      <c r="S39" s="74">
        <v>720464.99</v>
      </c>
      <c r="U39" s="74">
        <v>2478.6799999999998</v>
      </c>
      <c r="W39" s="74">
        <v>692033.9</v>
      </c>
      <c r="X39" s="74">
        <v>56813.21</v>
      </c>
      <c r="Y39" s="91">
        <v>1017238.9</v>
      </c>
      <c r="AB39" s="91">
        <v>338471.27</v>
      </c>
      <c r="AC39" s="91">
        <v>106476.66</v>
      </c>
      <c r="AF39" s="91">
        <v>20324</v>
      </c>
    </row>
    <row r="40" spans="1:32" x14ac:dyDescent="0.2">
      <c r="A40" s="252" t="s">
        <v>2165</v>
      </c>
      <c r="B40" s="90">
        <v>427376.4</v>
      </c>
      <c r="C40" s="90">
        <v>22366.51</v>
      </c>
      <c r="D40" s="90">
        <v>123060.73</v>
      </c>
      <c r="G40" s="252">
        <v>796266.76</v>
      </c>
      <c r="H40" s="252">
        <v>223782.8</v>
      </c>
      <c r="K40" s="232">
        <v>0</v>
      </c>
      <c r="L40" s="232">
        <v>57921.96</v>
      </c>
      <c r="N40" s="232">
        <v>295.01</v>
      </c>
      <c r="Q40" s="252">
        <v>173454.24</v>
      </c>
      <c r="R40" s="252">
        <v>2692203.68</v>
      </c>
      <c r="S40" s="74">
        <v>794839.69</v>
      </c>
      <c r="U40" s="74">
        <v>862.34</v>
      </c>
      <c r="W40" s="74">
        <v>1074769.2</v>
      </c>
      <c r="X40" s="74">
        <v>75476</v>
      </c>
      <c r="Y40" s="91">
        <v>1325245.2</v>
      </c>
      <c r="AB40" s="91">
        <v>512258.93</v>
      </c>
      <c r="AC40" s="91">
        <v>140141.29</v>
      </c>
    </row>
    <row r="41" spans="1:32" x14ac:dyDescent="0.2">
      <c r="A41" s="252" t="s">
        <v>2166</v>
      </c>
      <c r="B41" s="90">
        <v>228062.4</v>
      </c>
      <c r="C41" s="90">
        <v>17284</v>
      </c>
      <c r="D41" s="90">
        <v>79562.5</v>
      </c>
      <c r="G41" s="252">
        <v>337766.81</v>
      </c>
      <c r="H41" s="252">
        <v>206453.3</v>
      </c>
      <c r="K41" s="232">
        <v>3500</v>
      </c>
      <c r="L41" s="232">
        <v>34150</v>
      </c>
      <c r="M41" s="232">
        <v>13040</v>
      </c>
      <c r="Q41" s="252">
        <v>106873</v>
      </c>
      <c r="R41" s="252">
        <v>2888756.2</v>
      </c>
      <c r="S41" s="74">
        <v>747326.59</v>
      </c>
      <c r="U41" s="74">
        <v>548.37</v>
      </c>
      <c r="W41" s="74">
        <v>964442</v>
      </c>
      <c r="X41" s="74">
        <v>50394.79</v>
      </c>
      <c r="Y41" s="91">
        <v>1271455</v>
      </c>
      <c r="AB41" s="91">
        <v>386699.17</v>
      </c>
      <c r="AC41" s="91">
        <v>111524.34</v>
      </c>
      <c r="AF41" s="91">
        <v>23367</v>
      </c>
    </row>
    <row r="42" spans="1:32" x14ac:dyDescent="0.2">
      <c r="A42" s="252" t="s">
        <v>2167</v>
      </c>
      <c r="B42" s="90">
        <v>956406.32</v>
      </c>
      <c r="C42" s="90">
        <v>54656.3</v>
      </c>
      <c r="D42" s="90">
        <v>52664.14</v>
      </c>
      <c r="G42" s="252">
        <v>456751.07</v>
      </c>
      <c r="H42" s="252">
        <v>370522.73</v>
      </c>
      <c r="K42" s="232">
        <v>0</v>
      </c>
      <c r="L42" s="232">
        <v>102263</v>
      </c>
      <c r="N42" s="232">
        <v>0</v>
      </c>
      <c r="Q42" s="252">
        <v>261189.25</v>
      </c>
      <c r="R42" s="252">
        <v>3281518.85</v>
      </c>
      <c r="S42" s="74">
        <v>1381622.27</v>
      </c>
      <c r="U42" s="74">
        <v>669.11</v>
      </c>
      <c r="W42" s="74">
        <v>1659203.5</v>
      </c>
      <c r="X42" s="74">
        <v>209322.43</v>
      </c>
      <c r="Y42" s="91">
        <v>2153407.5</v>
      </c>
      <c r="AB42" s="91">
        <v>744656.97</v>
      </c>
      <c r="AC42" s="91">
        <v>164292.46</v>
      </c>
      <c r="AD42" s="91">
        <v>39656.75</v>
      </c>
      <c r="AF42" s="91">
        <v>31001.5</v>
      </c>
    </row>
    <row r="43" spans="1:32" x14ac:dyDescent="0.2">
      <c r="A43" s="252" t="s">
        <v>2168</v>
      </c>
      <c r="B43" s="90">
        <v>1084731.17</v>
      </c>
      <c r="C43" s="90">
        <v>21356.25</v>
      </c>
      <c r="D43" s="90">
        <v>123191</v>
      </c>
      <c r="G43" s="252">
        <v>201682.06</v>
      </c>
      <c r="H43" s="252">
        <v>270302.59999999998</v>
      </c>
      <c r="K43" s="232">
        <v>4800</v>
      </c>
      <c r="L43" s="232">
        <v>87262.720000000001</v>
      </c>
      <c r="N43" s="232">
        <v>221</v>
      </c>
      <c r="O43" s="252">
        <v>218025</v>
      </c>
      <c r="Q43" s="252">
        <v>282904.31</v>
      </c>
      <c r="R43" s="252">
        <v>3750097.45</v>
      </c>
      <c r="S43" s="74">
        <v>1178566.03</v>
      </c>
      <c r="U43" s="74">
        <v>1952.47</v>
      </c>
      <c r="W43" s="74">
        <v>1183896</v>
      </c>
      <c r="X43" s="74">
        <v>244676.32</v>
      </c>
      <c r="Y43" s="91">
        <v>1651276</v>
      </c>
      <c r="AB43" s="91">
        <v>852457.32</v>
      </c>
      <c r="AC43" s="91">
        <v>161517.26</v>
      </c>
      <c r="AF43" s="91">
        <v>45724</v>
      </c>
    </row>
    <row r="44" spans="1:32" x14ac:dyDescent="0.2">
      <c r="A44" s="252" t="s">
        <v>2169</v>
      </c>
      <c r="B44" s="90">
        <v>869835.13</v>
      </c>
      <c r="C44" s="90">
        <v>2199.04</v>
      </c>
      <c r="D44" s="90">
        <v>104930.87</v>
      </c>
      <c r="G44" s="252">
        <v>389299.75</v>
      </c>
      <c r="H44" s="252">
        <v>290748.93</v>
      </c>
      <c r="K44" s="232">
        <v>13800</v>
      </c>
      <c r="L44" s="232">
        <v>72140.02</v>
      </c>
      <c r="M44" s="232">
        <v>362898</v>
      </c>
      <c r="N44" s="232">
        <v>11.96</v>
      </c>
      <c r="Q44" s="252">
        <v>105632.35</v>
      </c>
      <c r="R44" s="252">
        <v>1851653.95</v>
      </c>
      <c r="S44" s="74">
        <v>693928.67</v>
      </c>
      <c r="U44" s="74">
        <v>1283.1600000000001</v>
      </c>
      <c r="W44" s="74">
        <v>616514.41</v>
      </c>
      <c r="X44" s="74">
        <v>73071.92</v>
      </c>
      <c r="Y44" s="91">
        <v>1014246.41</v>
      </c>
      <c r="AB44" s="91">
        <v>407065.89</v>
      </c>
      <c r="AC44" s="91">
        <v>87997.84</v>
      </c>
      <c r="AF44" s="91">
        <v>25936</v>
      </c>
    </row>
    <row r="45" spans="1:32" x14ac:dyDescent="0.2">
      <c r="A45" s="252" t="s">
        <v>2311</v>
      </c>
      <c r="B45" s="90">
        <v>257966.18</v>
      </c>
      <c r="C45" s="90">
        <v>10819.81</v>
      </c>
      <c r="D45" s="90">
        <v>85197.39</v>
      </c>
      <c r="G45" s="252">
        <v>338606.92</v>
      </c>
      <c r="H45" s="252">
        <v>400411.48</v>
      </c>
      <c r="K45" s="232">
        <v>27224</v>
      </c>
      <c r="L45" s="232">
        <v>72375</v>
      </c>
      <c r="Q45" s="252">
        <v>91659.91</v>
      </c>
      <c r="R45" s="252">
        <v>1865771.67</v>
      </c>
      <c r="S45" s="74">
        <v>522309.58</v>
      </c>
      <c r="U45" s="74">
        <v>675.6</v>
      </c>
      <c r="W45" s="74">
        <v>622731</v>
      </c>
      <c r="X45" s="74">
        <v>143736.32999999999</v>
      </c>
      <c r="Y45" s="91">
        <v>922727</v>
      </c>
      <c r="AB45" s="91">
        <v>386148.7</v>
      </c>
      <c r="AC45" s="91">
        <v>105532.83</v>
      </c>
      <c r="AF45" s="91">
        <v>8012</v>
      </c>
    </row>
    <row r="46" spans="1:32" x14ac:dyDescent="0.2">
      <c r="A46" s="252" t="s">
        <v>2312</v>
      </c>
      <c r="B46" s="90">
        <v>273007.78000000003</v>
      </c>
      <c r="C46" s="90">
        <v>0</v>
      </c>
      <c r="D46" s="90">
        <v>72212.27</v>
      </c>
      <c r="G46" s="252">
        <v>587390.07999999996</v>
      </c>
      <c r="H46" s="252">
        <v>145546.41</v>
      </c>
      <c r="K46" s="232">
        <v>0</v>
      </c>
      <c r="L46" s="232">
        <v>24143.82</v>
      </c>
      <c r="N46" s="232">
        <v>0</v>
      </c>
      <c r="O46" s="252">
        <v>47300</v>
      </c>
      <c r="Q46" s="252">
        <v>155426.15</v>
      </c>
      <c r="R46" s="252">
        <v>1234901.48</v>
      </c>
      <c r="S46" s="74">
        <v>409297.1</v>
      </c>
      <c r="U46" s="74">
        <v>601.83000000000004</v>
      </c>
      <c r="W46" s="74">
        <v>692158</v>
      </c>
      <c r="X46" s="74">
        <v>72948.95</v>
      </c>
      <c r="Y46" s="91">
        <v>925898</v>
      </c>
      <c r="AB46" s="91">
        <v>207039.12</v>
      </c>
      <c r="AC46" s="91">
        <v>92204.73</v>
      </c>
      <c r="AF46" s="91">
        <v>9024.5</v>
      </c>
    </row>
    <row r="47" spans="1:32" x14ac:dyDescent="0.2">
      <c r="A47" s="252" t="s">
        <v>2330</v>
      </c>
      <c r="B47" s="90">
        <v>400708.64</v>
      </c>
      <c r="C47" s="90">
        <v>0</v>
      </c>
      <c r="D47" s="90">
        <v>69440.070000000007</v>
      </c>
      <c r="G47" s="252">
        <v>1115223.57</v>
      </c>
      <c r="H47" s="252">
        <v>254323.51</v>
      </c>
      <c r="K47" s="232">
        <v>3500</v>
      </c>
      <c r="L47" s="232">
        <v>57757</v>
      </c>
      <c r="O47" s="252">
        <v>185261.87</v>
      </c>
      <c r="Q47" s="252">
        <v>55176.89</v>
      </c>
      <c r="R47" s="252">
        <v>2300894.7000000002</v>
      </c>
      <c r="S47" s="74">
        <v>642624.67000000004</v>
      </c>
      <c r="U47" s="74">
        <v>773.77</v>
      </c>
      <c r="W47" s="74">
        <v>746970</v>
      </c>
      <c r="X47" s="74">
        <v>55384.69</v>
      </c>
      <c r="Y47" s="91">
        <v>1112670</v>
      </c>
      <c r="AA47" s="91">
        <v>410</v>
      </c>
      <c r="AB47" s="91">
        <v>390753.33</v>
      </c>
      <c r="AC47" s="91">
        <v>116359.4</v>
      </c>
      <c r="AF47" s="91">
        <v>870</v>
      </c>
    </row>
    <row r="48" spans="1:32" x14ac:dyDescent="0.2">
      <c r="A48" s="252" t="s">
        <v>2337</v>
      </c>
      <c r="B48" s="90">
        <v>597522.30000000005</v>
      </c>
      <c r="C48" s="90">
        <v>9310</v>
      </c>
      <c r="D48" s="90">
        <v>70978.149999999994</v>
      </c>
      <c r="G48" s="252">
        <v>4105817.82</v>
      </c>
      <c r="H48" s="252">
        <v>231157.4</v>
      </c>
      <c r="K48" s="232">
        <v>4000</v>
      </c>
      <c r="L48" s="232">
        <v>55686.15</v>
      </c>
      <c r="Q48" s="252">
        <v>136210.07</v>
      </c>
      <c r="R48" s="252">
        <v>4006426</v>
      </c>
      <c r="S48" s="74">
        <v>878762.01</v>
      </c>
      <c r="U48" s="74">
        <v>1074.77</v>
      </c>
      <c r="W48" s="74">
        <v>455052.2</v>
      </c>
      <c r="X48" s="74">
        <v>36000</v>
      </c>
      <c r="Y48" s="91">
        <v>809712.2</v>
      </c>
      <c r="AB48" s="91">
        <v>324162.42</v>
      </c>
      <c r="AC48" s="91">
        <v>172455.73</v>
      </c>
      <c r="AF48" s="91">
        <v>26736.5</v>
      </c>
    </row>
    <row r="49" spans="1:32" x14ac:dyDescent="0.2">
      <c r="A49" s="252" t="s">
        <v>2170</v>
      </c>
      <c r="B49" s="90">
        <v>311754.53000000003</v>
      </c>
      <c r="C49" s="90">
        <v>166740.71</v>
      </c>
      <c r="D49" s="90">
        <v>145122.54</v>
      </c>
      <c r="G49" s="252">
        <v>348680.37</v>
      </c>
      <c r="H49" s="252">
        <v>298384.5</v>
      </c>
      <c r="K49" s="232">
        <v>8000</v>
      </c>
      <c r="L49" s="232">
        <v>39860.76</v>
      </c>
      <c r="Q49" s="252">
        <v>-110</v>
      </c>
      <c r="R49" s="252">
        <v>1877057.75</v>
      </c>
      <c r="S49" s="74">
        <v>708952.52</v>
      </c>
      <c r="U49" s="74">
        <v>560.45000000000005</v>
      </c>
      <c r="W49" s="74">
        <v>893895</v>
      </c>
      <c r="X49" s="74">
        <v>19950</v>
      </c>
      <c r="Y49" s="91">
        <v>1060605</v>
      </c>
      <c r="AB49" s="91">
        <v>391126.29</v>
      </c>
      <c r="AC49" s="91">
        <v>95485.440000000002</v>
      </c>
    </row>
    <row r="50" spans="1:32" x14ac:dyDescent="0.2">
      <c r="A50" s="252" t="s">
        <v>2171</v>
      </c>
      <c r="B50" s="90">
        <v>301166.76</v>
      </c>
      <c r="C50" s="90">
        <v>189134.79</v>
      </c>
      <c r="D50" s="90">
        <v>118857.29</v>
      </c>
      <c r="G50" s="252">
        <v>468882.6</v>
      </c>
      <c r="H50" s="252">
        <v>329383.15999999997</v>
      </c>
      <c r="K50" s="232">
        <v>0</v>
      </c>
      <c r="L50" s="232">
        <v>30428</v>
      </c>
      <c r="R50" s="252">
        <v>2506199.65</v>
      </c>
      <c r="S50" s="74">
        <v>638710.54</v>
      </c>
      <c r="T50" s="74">
        <v>143820</v>
      </c>
      <c r="U50" s="74">
        <v>259.43</v>
      </c>
      <c r="W50" s="74">
        <v>1299195.8999999999</v>
      </c>
      <c r="X50" s="74">
        <v>133000</v>
      </c>
      <c r="Y50" s="91">
        <v>1393311.9</v>
      </c>
      <c r="AB50" s="91">
        <v>356085.6</v>
      </c>
      <c r="AC50" s="91">
        <v>43880.04</v>
      </c>
    </row>
    <row r="51" spans="1:32" x14ac:dyDescent="0.2">
      <c r="A51" s="252" t="s">
        <v>2172</v>
      </c>
      <c r="B51" s="90">
        <v>188123.75</v>
      </c>
      <c r="C51" s="90">
        <v>16571.5</v>
      </c>
      <c r="D51" s="90">
        <v>99242.09</v>
      </c>
      <c r="G51" s="252">
        <v>3</v>
      </c>
      <c r="H51" s="252">
        <v>184194.5</v>
      </c>
      <c r="K51" s="232">
        <v>3500</v>
      </c>
      <c r="L51" s="232">
        <v>67838.34</v>
      </c>
      <c r="P51" s="252">
        <v>-238853.94</v>
      </c>
      <c r="Q51" s="252">
        <v>1635</v>
      </c>
      <c r="R51" s="252">
        <v>1985151.03</v>
      </c>
      <c r="S51" s="74">
        <v>690578.57</v>
      </c>
      <c r="T51" s="74">
        <v>115450</v>
      </c>
      <c r="W51" s="74">
        <v>744670.5</v>
      </c>
      <c r="X51" s="74">
        <v>61536.25</v>
      </c>
      <c r="Y51" s="91">
        <v>948850.5</v>
      </c>
      <c r="AB51" s="91">
        <v>521408.1</v>
      </c>
      <c r="AC51" s="91">
        <v>77797.440000000002</v>
      </c>
    </row>
    <row r="52" spans="1:32" x14ac:dyDescent="0.2">
      <c r="A52" s="252" t="s">
        <v>2173</v>
      </c>
      <c r="B52" s="90">
        <v>171953.49</v>
      </c>
      <c r="C52" s="90">
        <v>77751.62</v>
      </c>
      <c r="D52" s="90">
        <v>125299.38</v>
      </c>
      <c r="G52" s="252">
        <v>769272.9</v>
      </c>
      <c r="H52" s="252">
        <v>248170.94</v>
      </c>
      <c r="K52" s="232">
        <v>53862</v>
      </c>
      <c r="L52" s="232">
        <v>30085</v>
      </c>
      <c r="P52" s="252">
        <v>-274361.78999999998</v>
      </c>
      <c r="Q52" s="252">
        <v>-355164.49</v>
      </c>
      <c r="R52" s="252">
        <v>1821817.03</v>
      </c>
      <c r="S52" s="74">
        <v>893048.97</v>
      </c>
      <c r="T52" s="74">
        <v>70000</v>
      </c>
      <c r="W52" s="74">
        <v>1189125</v>
      </c>
      <c r="Y52" s="91">
        <v>1454450</v>
      </c>
      <c r="AB52" s="91">
        <v>468404.47</v>
      </c>
      <c r="AC52" s="91">
        <v>36820.92</v>
      </c>
    </row>
    <row r="53" spans="1:32" x14ac:dyDescent="0.2">
      <c r="A53" s="252" t="s">
        <v>2174</v>
      </c>
      <c r="B53" s="90">
        <v>389598.68</v>
      </c>
      <c r="C53" s="90">
        <v>224156.42</v>
      </c>
      <c r="D53" s="90">
        <v>257311.31</v>
      </c>
      <c r="G53" s="252">
        <v>549344.15</v>
      </c>
      <c r="H53" s="252">
        <v>499208.11</v>
      </c>
      <c r="K53" s="232">
        <v>33400</v>
      </c>
      <c r="L53" s="232">
        <v>633449.72</v>
      </c>
      <c r="Q53" s="252">
        <v>-4978786.1500000004</v>
      </c>
      <c r="R53" s="252">
        <v>1102265.42</v>
      </c>
      <c r="S53" s="74">
        <v>1068151.99</v>
      </c>
      <c r="W53" s="74">
        <v>968058</v>
      </c>
      <c r="Y53" s="91">
        <v>1569439</v>
      </c>
      <c r="AB53" s="91">
        <v>705542.07</v>
      </c>
      <c r="AC53" s="91">
        <v>50263</v>
      </c>
      <c r="AE53" s="91">
        <v>60478</v>
      </c>
      <c r="AF53" s="91">
        <v>9740</v>
      </c>
    </row>
    <row r="54" spans="1:32" x14ac:dyDescent="0.2">
      <c r="A54" s="252" t="s">
        <v>2175</v>
      </c>
      <c r="B54" s="90">
        <v>353539.3</v>
      </c>
      <c r="C54" s="90">
        <v>170519.37</v>
      </c>
      <c r="D54" s="90">
        <v>76514.52</v>
      </c>
      <c r="G54" s="252">
        <v>123616.18</v>
      </c>
      <c r="H54" s="252">
        <v>142994.25</v>
      </c>
      <c r="L54" s="232">
        <v>26880</v>
      </c>
      <c r="P54" s="252">
        <v>-120959.07</v>
      </c>
      <c r="R54" s="252">
        <v>2172216.88</v>
      </c>
      <c r="S54" s="74">
        <v>529092.64</v>
      </c>
      <c r="T54" s="74">
        <v>80000</v>
      </c>
      <c r="U54" s="74">
        <v>776.46</v>
      </c>
      <c r="W54" s="74">
        <v>626693</v>
      </c>
      <c r="X54" s="74">
        <v>152950</v>
      </c>
      <c r="Y54" s="91">
        <v>797093</v>
      </c>
      <c r="AB54" s="91">
        <v>548220.35</v>
      </c>
      <c r="AC54" s="91">
        <v>48862.92</v>
      </c>
    </row>
    <row r="55" spans="1:32" x14ac:dyDescent="0.2">
      <c r="A55" s="252" t="s">
        <v>2176</v>
      </c>
      <c r="B55" s="90">
        <v>83391.149999999994</v>
      </c>
      <c r="C55" s="90">
        <v>108665.56</v>
      </c>
      <c r="D55" s="90">
        <v>50403.57</v>
      </c>
      <c r="G55" s="252">
        <v>1239542.24</v>
      </c>
      <c r="H55" s="252">
        <v>569014.68999999994</v>
      </c>
      <c r="K55" s="232">
        <v>11000</v>
      </c>
      <c r="L55" s="232">
        <v>46490</v>
      </c>
      <c r="R55" s="252">
        <v>1936400.69</v>
      </c>
      <c r="S55" s="74">
        <v>454782.54</v>
      </c>
      <c r="W55" s="74">
        <v>585000</v>
      </c>
      <c r="Y55" s="91">
        <v>732860</v>
      </c>
      <c r="AB55" s="91">
        <v>255390.17</v>
      </c>
      <c r="AC55" s="91">
        <v>68219.960000000006</v>
      </c>
    </row>
    <row r="56" spans="1:32" x14ac:dyDescent="0.2">
      <c r="A56" s="252" t="s">
        <v>2177</v>
      </c>
      <c r="B56" s="90">
        <v>347270.41</v>
      </c>
      <c r="C56" s="90">
        <v>35584.25</v>
      </c>
      <c r="D56" s="90">
        <v>167119.46</v>
      </c>
      <c r="G56" s="252">
        <v>44090.400000000001</v>
      </c>
      <c r="H56" s="252">
        <v>396319.57</v>
      </c>
      <c r="K56" s="232">
        <v>7000</v>
      </c>
      <c r="L56" s="232">
        <v>50916.49</v>
      </c>
      <c r="P56" s="252">
        <v>297917.32</v>
      </c>
      <c r="R56" s="252">
        <v>1262941.0900000001</v>
      </c>
      <c r="S56" s="74">
        <v>967256.81</v>
      </c>
      <c r="T56" s="74">
        <v>31200</v>
      </c>
      <c r="U56" s="74">
        <v>640.5</v>
      </c>
      <c r="W56" s="74">
        <v>1232364</v>
      </c>
      <c r="X56" s="74">
        <v>143400</v>
      </c>
      <c r="Y56" s="91">
        <v>1705164</v>
      </c>
      <c r="AB56" s="91">
        <v>535431.04</v>
      </c>
      <c r="AC56" s="91">
        <v>54094.63</v>
      </c>
    </row>
    <row r="57" spans="1:32" x14ac:dyDescent="0.2">
      <c r="A57" s="252" t="s">
        <v>2313</v>
      </c>
      <c r="B57" s="90">
        <v>242532.44</v>
      </c>
      <c r="C57" s="90">
        <v>380198.45</v>
      </c>
      <c r="D57" s="90">
        <v>106795.44</v>
      </c>
      <c r="G57" s="252">
        <v>538385.75</v>
      </c>
      <c r="H57" s="252">
        <v>609907.27</v>
      </c>
      <c r="K57" s="232">
        <v>5500</v>
      </c>
      <c r="L57" s="232">
        <v>46029.38</v>
      </c>
      <c r="O57" s="252">
        <v>5220</v>
      </c>
      <c r="Q57" s="252">
        <v>-198176.71</v>
      </c>
      <c r="R57" s="252">
        <v>2033596.36</v>
      </c>
      <c r="S57" s="74">
        <v>1346030.2</v>
      </c>
      <c r="U57" s="74">
        <v>15.16</v>
      </c>
      <c r="W57" s="74">
        <v>1051570</v>
      </c>
      <c r="X57" s="74">
        <v>151600</v>
      </c>
      <c r="Y57" s="91">
        <v>1533888</v>
      </c>
      <c r="AB57" s="91">
        <v>485077.88</v>
      </c>
      <c r="AC57" s="91">
        <v>64365.78</v>
      </c>
    </row>
    <row r="58" spans="1:32" x14ac:dyDescent="0.2">
      <c r="A58" s="252" t="s">
        <v>2314</v>
      </c>
      <c r="B58" s="90">
        <v>110425.82</v>
      </c>
      <c r="C58" s="90">
        <v>215799.89</v>
      </c>
      <c r="D58" s="90">
        <v>157733.79</v>
      </c>
      <c r="G58" s="252">
        <v>650843.30000000005</v>
      </c>
      <c r="H58" s="252">
        <v>134850.94</v>
      </c>
      <c r="K58" s="232">
        <v>12500</v>
      </c>
      <c r="L58" s="232">
        <v>75145.69</v>
      </c>
      <c r="Q58" s="252">
        <v>-216270.36</v>
      </c>
      <c r="R58" s="252">
        <v>2378594.3199999998</v>
      </c>
      <c r="S58" s="74">
        <v>1267256.24</v>
      </c>
      <c r="T58" s="74">
        <v>105000</v>
      </c>
      <c r="U58" s="74">
        <v>371.63</v>
      </c>
      <c r="W58" s="74">
        <v>945210</v>
      </c>
      <c r="Y58" s="91">
        <v>1224355.99</v>
      </c>
      <c r="AB58" s="91">
        <v>803876.69</v>
      </c>
      <c r="AC58" s="91">
        <v>140063.26999999999</v>
      </c>
    </row>
    <row r="59" spans="1:32" x14ac:dyDescent="0.2">
      <c r="A59" s="252" t="s">
        <v>2315</v>
      </c>
      <c r="B59" s="90">
        <v>128018.65</v>
      </c>
      <c r="C59" s="90">
        <v>67184.649999999994</v>
      </c>
      <c r="D59" s="90">
        <v>335363.03999999998</v>
      </c>
      <c r="G59" s="252">
        <v>1679439.06</v>
      </c>
      <c r="H59" s="252">
        <v>452195.18</v>
      </c>
      <c r="K59" s="232">
        <v>12000</v>
      </c>
      <c r="L59" s="232">
        <v>69819.289999999994</v>
      </c>
      <c r="P59" s="252">
        <v>193379.24</v>
      </c>
      <c r="R59" s="252">
        <v>2522084.4900000002</v>
      </c>
      <c r="S59" s="74">
        <v>842923.67</v>
      </c>
      <c r="U59" s="74">
        <v>230.74</v>
      </c>
      <c r="W59" s="74">
        <v>789474</v>
      </c>
      <c r="X59" s="74">
        <v>500</v>
      </c>
      <c r="Y59" s="91">
        <v>1043524</v>
      </c>
      <c r="AB59" s="91">
        <v>281301.21000000002</v>
      </c>
      <c r="AC59" s="91">
        <v>29179.5</v>
      </c>
      <c r="AD59" s="91">
        <v>44615.64</v>
      </c>
    </row>
    <row r="60" spans="1:32" x14ac:dyDescent="0.2">
      <c r="A60" s="252" t="s">
        <v>2178</v>
      </c>
      <c r="B60" s="90">
        <v>1369990.74</v>
      </c>
      <c r="C60" s="90">
        <v>82971.5</v>
      </c>
      <c r="D60" s="90">
        <v>81967.89</v>
      </c>
      <c r="G60" s="252">
        <v>336579.53</v>
      </c>
      <c r="H60" s="252">
        <v>469185.28000000003</v>
      </c>
      <c r="K60" s="232">
        <v>1300</v>
      </c>
      <c r="L60" s="232">
        <v>84344.22</v>
      </c>
      <c r="N60" s="232">
        <v>209.95</v>
      </c>
      <c r="P60" s="252">
        <v>-353995.67</v>
      </c>
      <c r="Q60" s="252">
        <v>228262.56</v>
      </c>
      <c r="R60" s="252">
        <v>2222830.3199999998</v>
      </c>
      <c r="S60" s="74">
        <v>961241.45</v>
      </c>
      <c r="T60" s="74">
        <v>126260</v>
      </c>
      <c r="U60" s="74">
        <v>2566.2199999999998</v>
      </c>
      <c r="W60" s="74">
        <v>507549</v>
      </c>
      <c r="X60" s="74">
        <v>9000</v>
      </c>
      <c r="Y60" s="91">
        <v>831989</v>
      </c>
      <c r="AB60" s="91">
        <v>469878.75</v>
      </c>
      <c r="AC60" s="91">
        <v>107601.36</v>
      </c>
    </row>
    <row r="61" spans="1:32" x14ac:dyDescent="0.2">
      <c r="A61" s="252" t="s">
        <v>2179</v>
      </c>
      <c r="B61" s="90">
        <v>3087279.37</v>
      </c>
      <c r="C61" s="90">
        <v>23399.85</v>
      </c>
      <c r="D61" s="90">
        <v>134784.5</v>
      </c>
      <c r="G61" s="252">
        <v>2694630.55</v>
      </c>
      <c r="H61" s="252">
        <v>1497368.69</v>
      </c>
      <c r="K61" s="232">
        <v>26700</v>
      </c>
      <c r="L61" s="232">
        <v>45924.480000000003</v>
      </c>
      <c r="N61" s="232">
        <v>111.95</v>
      </c>
      <c r="P61" s="252">
        <v>2697686.89</v>
      </c>
      <c r="Q61" s="252">
        <v>24192.07</v>
      </c>
      <c r="R61" s="252">
        <v>3033155.83</v>
      </c>
      <c r="S61" s="74">
        <v>1893759.21</v>
      </c>
      <c r="T61" s="74">
        <v>907116</v>
      </c>
      <c r="U61" s="74">
        <v>4257.47</v>
      </c>
      <c r="W61" s="74">
        <v>2045841</v>
      </c>
      <c r="X61" s="74">
        <v>787600</v>
      </c>
      <c r="Y61" s="91">
        <v>2733191</v>
      </c>
      <c r="AB61" s="91">
        <v>1150165.8400000001</v>
      </c>
      <c r="AC61" s="91">
        <v>93395.1</v>
      </c>
    </row>
    <row r="62" spans="1:32" x14ac:dyDescent="0.2">
      <c r="A62" s="252" t="s">
        <v>2180</v>
      </c>
      <c r="B62" s="90">
        <v>173143.58</v>
      </c>
      <c r="C62" s="90">
        <v>141258.25</v>
      </c>
      <c r="D62" s="90">
        <v>385594.55</v>
      </c>
      <c r="G62" s="252">
        <v>703231.52</v>
      </c>
      <c r="H62" s="252">
        <v>653441.11</v>
      </c>
      <c r="K62" s="232">
        <v>46175</v>
      </c>
      <c r="L62" s="232">
        <v>21694</v>
      </c>
      <c r="N62" s="232">
        <v>500</v>
      </c>
      <c r="Q62" s="252">
        <v>-185644.66</v>
      </c>
      <c r="R62" s="252">
        <v>2266667.36</v>
      </c>
      <c r="S62" s="74">
        <v>797517.11</v>
      </c>
      <c r="U62" s="74">
        <v>356.9</v>
      </c>
      <c r="W62" s="74">
        <v>1166941</v>
      </c>
      <c r="X62" s="74">
        <v>22600</v>
      </c>
      <c r="Y62" s="91">
        <v>1546983</v>
      </c>
      <c r="AB62" s="91">
        <v>394156.02</v>
      </c>
      <c r="AC62" s="91">
        <v>117637.34</v>
      </c>
      <c r="AE62" s="91">
        <v>2253.34</v>
      </c>
    </row>
    <row r="63" spans="1:32" x14ac:dyDescent="0.2">
      <c r="A63" s="252" t="s">
        <v>2181</v>
      </c>
      <c r="B63" s="90">
        <v>459152.83</v>
      </c>
      <c r="C63" s="90">
        <v>58951.65</v>
      </c>
      <c r="D63" s="90">
        <v>48840.22</v>
      </c>
      <c r="G63" s="252">
        <v>162394.23000000001</v>
      </c>
      <c r="H63" s="252">
        <v>231163.76</v>
      </c>
      <c r="K63" s="232">
        <v>7000</v>
      </c>
      <c r="L63" s="232">
        <v>31889.56</v>
      </c>
      <c r="N63" s="232">
        <v>1823</v>
      </c>
      <c r="Q63" s="252">
        <v>-1120376.51</v>
      </c>
      <c r="R63" s="252">
        <v>1987498.73</v>
      </c>
      <c r="S63" s="74">
        <v>746905.27</v>
      </c>
      <c r="U63" s="74">
        <v>888.41</v>
      </c>
      <c r="W63" s="74">
        <v>480123</v>
      </c>
      <c r="X63" s="74">
        <v>43900</v>
      </c>
      <c r="Y63" s="91">
        <v>752983</v>
      </c>
      <c r="AB63" s="91">
        <v>332109.96000000002</v>
      </c>
      <c r="AC63" s="91">
        <v>96595.62</v>
      </c>
    </row>
    <row r="64" spans="1:32" x14ac:dyDescent="0.2">
      <c r="A64" s="252" t="s">
        <v>2182</v>
      </c>
      <c r="B64" s="90">
        <v>658077.11</v>
      </c>
      <c r="C64" s="90">
        <v>4900</v>
      </c>
      <c r="D64" s="90">
        <v>117445.75</v>
      </c>
      <c r="G64" s="252">
        <v>174500.98</v>
      </c>
      <c r="H64" s="252">
        <v>176624</v>
      </c>
      <c r="K64" s="232">
        <v>2800</v>
      </c>
      <c r="L64" s="232">
        <v>62896.26</v>
      </c>
      <c r="N64" s="232">
        <v>17.29</v>
      </c>
      <c r="P64" s="252">
        <v>418050.96</v>
      </c>
      <c r="Q64" s="252">
        <v>217407.24</v>
      </c>
      <c r="R64" s="252">
        <v>132947.94</v>
      </c>
      <c r="S64" s="74">
        <v>1374220.61</v>
      </c>
      <c r="T64" s="74">
        <v>166150</v>
      </c>
      <c r="U64" s="74">
        <v>1063.69</v>
      </c>
      <c r="W64" s="74">
        <v>426018.5</v>
      </c>
      <c r="X64" s="74">
        <v>61000</v>
      </c>
      <c r="Y64" s="91">
        <v>963918.5</v>
      </c>
      <c r="AB64" s="91">
        <v>540318.15</v>
      </c>
      <c r="AC64" s="91">
        <v>72835</v>
      </c>
      <c r="AF64" s="91">
        <v>2604</v>
      </c>
    </row>
    <row r="65" spans="1:32" x14ac:dyDescent="0.2">
      <c r="A65" s="252" t="s">
        <v>2184</v>
      </c>
      <c r="B65" s="90">
        <v>511169.29</v>
      </c>
      <c r="C65" s="90">
        <v>247659.5</v>
      </c>
      <c r="D65" s="90">
        <v>263308.84000000003</v>
      </c>
      <c r="G65" s="252">
        <v>384313.23</v>
      </c>
      <c r="H65" s="252">
        <v>287898.12</v>
      </c>
      <c r="K65" s="232">
        <v>15220</v>
      </c>
      <c r="L65" s="232">
        <v>53381.24</v>
      </c>
      <c r="N65" s="232">
        <v>3805.7</v>
      </c>
      <c r="P65" s="252">
        <v>-1499661.35</v>
      </c>
      <c r="Q65" s="252">
        <v>0.94</v>
      </c>
      <c r="R65" s="252">
        <v>2590732.39</v>
      </c>
      <c r="S65" s="74">
        <v>1769908.26</v>
      </c>
      <c r="U65" s="74">
        <v>1170.9100000000001</v>
      </c>
      <c r="W65" s="74">
        <v>1295724</v>
      </c>
      <c r="X65" s="74">
        <v>131368</v>
      </c>
      <c r="Y65" s="91">
        <v>1922872</v>
      </c>
      <c r="AB65" s="91">
        <v>610255.85</v>
      </c>
      <c r="AC65" s="91">
        <v>36406.26</v>
      </c>
    </row>
    <row r="66" spans="1:32" x14ac:dyDescent="0.2">
      <c r="A66" s="252" t="s">
        <v>2185</v>
      </c>
      <c r="B66" s="90">
        <v>913388.56</v>
      </c>
      <c r="C66" s="90">
        <v>347996.38</v>
      </c>
      <c r="D66" s="90">
        <v>39058.21</v>
      </c>
      <c r="G66" s="252">
        <v>1128422.1100000001</v>
      </c>
      <c r="H66" s="252">
        <v>224077.47</v>
      </c>
      <c r="K66" s="232">
        <v>33759.699999999997</v>
      </c>
      <c r="L66" s="232">
        <v>35420.449999999997</v>
      </c>
      <c r="N66" s="232">
        <v>156.54</v>
      </c>
      <c r="P66" s="252">
        <v>150061.75</v>
      </c>
      <c r="Q66" s="252">
        <v>703960.82</v>
      </c>
      <c r="R66" s="252">
        <v>2642678.98</v>
      </c>
      <c r="S66" s="74">
        <v>625685.78</v>
      </c>
      <c r="U66" s="74">
        <v>1693.56</v>
      </c>
      <c r="W66" s="74">
        <v>743442</v>
      </c>
      <c r="X66" s="74">
        <v>91200</v>
      </c>
      <c r="Y66" s="91">
        <v>1003242</v>
      </c>
      <c r="AB66" s="91">
        <v>381040.13</v>
      </c>
      <c r="AC66" s="91">
        <v>123497.59</v>
      </c>
      <c r="AF66" s="91">
        <v>8321.89</v>
      </c>
    </row>
    <row r="67" spans="1:32" x14ac:dyDescent="0.2">
      <c r="A67" s="252" t="s">
        <v>2188</v>
      </c>
      <c r="B67" s="90">
        <v>642763.69999999995</v>
      </c>
      <c r="C67" s="90">
        <v>37583.75</v>
      </c>
      <c r="D67" s="90">
        <v>110443.21</v>
      </c>
      <c r="G67" s="252">
        <v>867263</v>
      </c>
      <c r="H67" s="252">
        <v>370825.24</v>
      </c>
      <c r="K67" s="232">
        <v>3000</v>
      </c>
      <c r="L67" s="232">
        <v>69847.63</v>
      </c>
      <c r="N67" s="232">
        <v>2630</v>
      </c>
      <c r="Q67" s="252">
        <v>290199.67999999999</v>
      </c>
      <c r="R67" s="252">
        <v>1770327</v>
      </c>
      <c r="S67" s="74">
        <v>917023.25</v>
      </c>
      <c r="U67" s="74">
        <v>1393.21</v>
      </c>
      <c r="W67" s="74">
        <v>594360.96</v>
      </c>
      <c r="X67" s="74">
        <v>9000</v>
      </c>
      <c r="Y67" s="91">
        <v>960760.96</v>
      </c>
      <c r="AB67" s="91">
        <v>538793.93000000005</v>
      </c>
      <c r="AC67" s="91">
        <v>77829.94</v>
      </c>
    </row>
    <row r="68" spans="1:32" x14ac:dyDescent="0.2">
      <c r="A68" s="252" t="s">
        <v>2189</v>
      </c>
      <c r="B68" s="90">
        <v>567529.78</v>
      </c>
      <c r="C68" s="90">
        <v>45967.34</v>
      </c>
      <c r="D68" s="90">
        <v>146388.06</v>
      </c>
      <c r="G68" s="252">
        <v>866871.01</v>
      </c>
      <c r="H68" s="252">
        <v>674678.6</v>
      </c>
      <c r="K68" s="232">
        <v>21577.13</v>
      </c>
      <c r="L68" s="232">
        <v>35650.019999999997</v>
      </c>
      <c r="N68" s="232">
        <v>506.75</v>
      </c>
      <c r="R68" s="252">
        <v>3470807.24</v>
      </c>
      <c r="S68" s="74">
        <v>1001711.57</v>
      </c>
      <c r="U68" s="74">
        <v>1190.56</v>
      </c>
      <c r="W68" s="74">
        <v>290790</v>
      </c>
      <c r="X68" s="74">
        <v>46200</v>
      </c>
      <c r="Y68" s="91">
        <v>626910</v>
      </c>
      <c r="AB68" s="91">
        <v>512140.41</v>
      </c>
      <c r="AC68" s="91">
        <v>45938.18</v>
      </c>
    </row>
    <row r="69" spans="1:32" x14ac:dyDescent="0.2">
      <c r="A69" s="252" t="s">
        <v>2190</v>
      </c>
      <c r="B69" s="90">
        <v>109191.67</v>
      </c>
      <c r="C69" s="90">
        <v>89086.97</v>
      </c>
      <c r="D69" s="90">
        <v>31242.94</v>
      </c>
      <c r="G69" s="252">
        <v>184310.93</v>
      </c>
      <c r="H69" s="252">
        <v>606975.24</v>
      </c>
      <c r="K69" s="232">
        <v>4494.4399999999996</v>
      </c>
      <c r="L69" s="232">
        <v>22326.61</v>
      </c>
      <c r="N69" s="232">
        <v>1580</v>
      </c>
      <c r="Q69" s="252">
        <v>-205425.58</v>
      </c>
      <c r="R69" s="252">
        <v>1201384.94</v>
      </c>
      <c r="S69" s="74">
        <v>581626.62</v>
      </c>
      <c r="U69" s="74">
        <v>298.51</v>
      </c>
      <c r="W69" s="74">
        <v>475025</v>
      </c>
      <c r="X69" s="74">
        <v>28357</v>
      </c>
      <c r="Y69" s="91">
        <v>692922</v>
      </c>
      <c r="AB69" s="91">
        <v>331826.55</v>
      </c>
      <c r="AC69" s="91">
        <v>36209.24</v>
      </c>
    </row>
    <row r="70" spans="1:32" x14ac:dyDescent="0.2">
      <c r="A70" s="252" t="s">
        <v>2192</v>
      </c>
      <c r="B70" s="90">
        <v>408004.62</v>
      </c>
      <c r="C70" s="90">
        <v>23410.01</v>
      </c>
      <c r="D70" s="90">
        <v>65987.67</v>
      </c>
      <c r="G70" s="252">
        <v>360214.8</v>
      </c>
      <c r="H70" s="252">
        <v>243007.04</v>
      </c>
      <c r="K70" s="232">
        <v>1550</v>
      </c>
      <c r="L70" s="232">
        <v>58600</v>
      </c>
      <c r="N70" s="232">
        <v>1537.84</v>
      </c>
      <c r="Q70" s="252">
        <v>-1490846.97</v>
      </c>
      <c r="R70" s="252">
        <v>2538134.58</v>
      </c>
      <c r="S70" s="74">
        <v>760807.87</v>
      </c>
      <c r="U70" s="74">
        <v>695.96</v>
      </c>
      <c r="W70" s="74">
        <v>1233333</v>
      </c>
      <c r="X70" s="74">
        <v>58800</v>
      </c>
      <c r="Y70" s="91">
        <v>1548613</v>
      </c>
      <c r="AB70" s="91">
        <v>486855.2</v>
      </c>
      <c r="AC70" s="91">
        <v>14147.94</v>
      </c>
      <c r="AF70" s="91">
        <v>1302</v>
      </c>
    </row>
    <row r="71" spans="1:32" x14ac:dyDescent="0.2">
      <c r="A71" s="252" t="s">
        <v>2193</v>
      </c>
      <c r="B71" s="90">
        <v>381755.52</v>
      </c>
      <c r="C71" s="90">
        <v>0</v>
      </c>
      <c r="D71" s="90">
        <v>42983.31</v>
      </c>
      <c r="G71" s="252">
        <v>302140.52</v>
      </c>
      <c r="H71" s="252">
        <v>422380.12</v>
      </c>
      <c r="K71" s="232">
        <v>4500</v>
      </c>
      <c r="L71" s="232">
        <v>18075</v>
      </c>
      <c r="Q71" s="252">
        <v>-684074.32</v>
      </c>
      <c r="R71" s="252">
        <v>1881601.57</v>
      </c>
      <c r="S71" s="74">
        <v>951509.14</v>
      </c>
      <c r="U71" s="74">
        <v>798.97</v>
      </c>
      <c r="W71" s="74">
        <v>735108</v>
      </c>
      <c r="X71" s="74">
        <v>54000</v>
      </c>
      <c r="Y71" s="91">
        <v>1122768</v>
      </c>
      <c r="AB71" s="91">
        <v>419491.9</v>
      </c>
      <c r="AC71" s="91">
        <v>111058.99</v>
      </c>
    </row>
    <row r="72" spans="1:32" x14ac:dyDescent="0.2">
      <c r="A72" s="252" t="s">
        <v>2194</v>
      </c>
      <c r="B72" s="90">
        <v>407565.06</v>
      </c>
      <c r="C72" s="90">
        <v>60720.5</v>
      </c>
      <c r="D72" s="90">
        <v>30343.84</v>
      </c>
      <c r="G72" s="252">
        <v>520777.51</v>
      </c>
      <c r="H72" s="252">
        <v>206520.04</v>
      </c>
      <c r="K72" s="232">
        <v>3590</v>
      </c>
      <c r="L72" s="232">
        <v>24200</v>
      </c>
      <c r="N72" s="232">
        <v>1935</v>
      </c>
      <c r="P72" s="252">
        <v>-1595274.18</v>
      </c>
      <c r="R72" s="252">
        <v>2618687.59</v>
      </c>
      <c r="S72" s="74">
        <v>946655.98</v>
      </c>
      <c r="U72" s="74">
        <v>842.08</v>
      </c>
      <c r="W72" s="74">
        <v>213255</v>
      </c>
      <c r="Y72" s="91">
        <v>554835</v>
      </c>
      <c r="AB72" s="91">
        <v>317836.98</v>
      </c>
      <c r="AC72" s="91">
        <v>85629.54</v>
      </c>
      <c r="AF72" s="91">
        <v>5168</v>
      </c>
    </row>
    <row r="73" spans="1:32" x14ac:dyDescent="0.2">
      <c r="A73" s="252" t="s">
        <v>2195</v>
      </c>
      <c r="B73" s="90">
        <v>279788.88</v>
      </c>
      <c r="C73" s="90">
        <v>109375.53</v>
      </c>
      <c r="D73" s="90">
        <v>36708.47</v>
      </c>
      <c r="G73" s="252">
        <v>29537.3</v>
      </c>
      <c r="H73" s="252">
        <v>113889.73</v>
      </c>
      <c r="K73" s="232">
        <v>1000</v>
      </c>
      <c r="L73" s="232">
        <v>18573.16</v>
      </c>
      <c r="N73" s="232">
        <v>424</v>
      </c>
      <c r="Q73" s="252">
        <v>48036.44</v>
      </c>
      <c r="R73" s="252">
        <v>2255161.35</v>
      </c>
      <c r="S73" s="74">
        <v>661416.15</v>
      </c>
      <c r="T73" s="74">
        <v>77000</v>
      </c>
      <c r="U73" s="74">
        <v>467.03</v>
      </c>
      <c r="W73" s="74">
        <v>531176</v>
      </c>
      <c r="X73" s="74">
        <v>69600</v>
      </c>
      <c r="Y73" s="91">
        <v>655776</v>
      </c>
      <c r="AB73" s="91">
        <v>386716.81</v>
      </c>
      <c r="AC73" s="91">
        <v>27141.86</v>
      </c>
      <c r="AF73" s="91">
        <v>868.01</v>
      </c>
    </row>
    <row r="74" spans="1:32" x14ac:dyDescent="0.2">
      <c r="A74" s="252" t="s">
        <v>2196</v>
      </c>
      <c r="B74" s="90">
        <v>837061</v>
      </c>
      <c r="C74" s="90">
        <v>328439.09999999998</v>
      </c>
      <c r="D74" s="90">
        <v>45817.48</v>
      </c>
      <c r="G74" s="252">
        <v>674494.8</v>
      </c>
      <c r="H74" s="252">
        <v>174877.67</v>
      </c>
      <c r="K74" s="232">
        <v>4900</v>
      </c>
      <c r="L74" s="232">
        <v>54309.19</v>
      </c>
      <c r="N74" s="232">
        <v>1537.34</v>
      </c>
      <c r="Q74" s="252">
        <v>-951819.8</v>
      </c>
      <c r="R74" s="252">
        <v>2065017.96</v>
      </c>
      <c r="S74" s="74">
        <v>1481213.77</v>
      </c>
      <c r="T74" s="74">
        <v>452475</v>
      </c>
      <c r="U74" s="74">
        <v>1331.32</v>
      </c>
      <c r="W74" s="74">
        <v>533044.80000000005</v>
      </c>
      <c r="X74" s="74">
        <v>26181.200000000001</v>
      </c>
      <c r="Y74" s="91">
        <v>950807</v>
      </c>
      <c r="AB74" s="91">
        <v>505436.25</v>
      </c>
      <c r="AC74" s="91">
        <v>50113.47</v>
      </c>
      <c r="AF74" s="91">
        <v>434.01</v>
      </c>
    </row>
    <row r="75" spans="1:32" x14ac:dyDescent="0.2">
      <c r="A75" s="252" t="s">
        <v>2197</v>
      </c>
      <c r="B75" s="90">
        <v>1009715.59</v>
      </c>
      <c r="C75" s="90">
        <v>325222.11</v>
      </c>
      <c r="D75" s="90">
        <v>253536.02</v>
      </c>
      <c r="G75" s="252">
        <v>382884.52</v>
      </c>
      <c r="H75" s="252">
        <v>657984.42000000004</v>
      </c>
      <c r="K75" s="232">
        <v>4210</v>
      </c>
      <c r="L75" s="232">
        <v>59970</v>
      </c>
      <c r="N75" s="232">
        <v>2672</v>
      </c>
      <c r="Q75" s="252">
        <v>-247803.15</v>
      </c>
      <c r="R75" s="252">
        <v>2127187.88</v>
      </c>
      <c r="S75" s="74">
        <v>1780043.59</v>
      </c>
      <c r="T75" s="74">
        <v>61900</v>
      </c>
      <c r="U75" s="74">
        <v>2155.08</v>
      </c>
      <c r="W75" s="74">
        <v>46512</v>
      </c>
      <c r="X75" s="74">
        <v>116500</v>
      </c>
      <c r="Y75" s="91">
        <v>617892</v>
      </c>
      <c r="AB75" s="91">
        <v>432337.72</v>
      </c>
      <c r="AC75" s="91">
        <v>139558.01999999999</v>
      </c>
    </row>
    <row r="76" spans="1:32" x14ac:dyDescent="0.2">
      <c r="A76" s="252" t="s">
        <v>2331</v>
      </c>
      <c r="B76" s="90">
        <v>1403793.12</v>
      </c>
      <c r="C76" s="90">
        <v>120015.1</v>
      </c>
      <c r="D76" s="90">
        <v>79097.78</v>
      </c>
      <c r="G76" s="252">
        <v>848298.49</v>
      </c>
      <c r="H76" s="252">
        <v>778430.4</v>
      </c>
      <c r="K76" s="232">
        <v>4499</v>
      </c>
      <c r="L76" s="232">
        <v>25819.59</v>
      </c>
      <c r="Q76" s="252">
        <v>328085.96999999997</v>
      </c>
      <c r="R76" s="252">
        <v>3692657.78</v>
      </c>
      <c r="S76" s="74">
        <v>1035204.98</v>
      </c>
      <c r="T76" s="74">
        <v>383630</v>
      </c>
      <c r="U76" s="74">
        <v>1831.43</v>
      </c>
      <c r="W76" s="74">
        <v>846531</v>
      </c>
      <c r="X76" s="74">
        <v>99500</v>
      </c>
      <c r="Y76" s="91">
        <v>1170171</v>
      </c>
      <c r="AB76" s="91">
        <v>398644.31</v>
      </c>
      <c r="AC76" s="91">
        <v>169747.7</v>
      </c>
      <c r="AF76" s="91">
        <v>1302</v>
      </c>
    </row>
    <row r="77" spans="1:32" x14ac:dyDescent="0.2">
      <c r="A77" s="252" t="s">
        <v>2198</v>
      </c>
      <c r="B77" s="90">
        <v>179059.94</v>
      </c>
      <c r="C77" s="90">
        <v>48460.5</v>
      </c>
      <c r="D77" s="90">
        <v>106728.33</v>
      </c>
      <c r="G77" s="252">
        <v>2669789.73</v>
      </c>
      <c r="H77" s="252">
        <v>73849.62</v>
      </c>
      <c r="K77" s="232">
        <v>13948</v>
      </c>
      <c r="L77" s="232">
        <v>20832.3</v>
      </c>
      <c r="M77" s="232">
        <v>18000</v>
      </c>
      <c r="Q77" s="252">
        <v>-62690.95</v>
      </c>
      <c r="R77" s="252">
        <v>2241713.0099999998</v>
      </c>
      <c r="S77" s="74">
        <v>762167.6</v>
      </c>
      <c r="W77" s="74">
        <v>483220</v>
      </c>
      <c r="X77" s="74">
        <v>19100</v>
      </c>
      <c r="Y77" s="91">
        <v>817160</v>
      </c>
      <c r="AB77" s="91">
        <v>209570.01</v>
      </c>
      <c r="AC77" s="91">
        <v>143325.66</v>
      </c>
    </row>
    <row r="78" spans="1:32" x14ac:dyDescent="0.2">
      <c r="A78" s="252" t="s">
        <v>2199</v>
      </c>
      <c r="B78" s="90">
        <v>122188.64</v>
      </c>
      <c r="C78" s="90">
        <v>70645.5</v>
      </c>
      <c r="D78" s="90">
        <v>62902.8</v>
      </c>
      <c r="G78" s="252">
        <v>714137.97</v>
      </c>
      <c r="H78" s="252">
        <v>384691.21</v>
      </c>
      <c r="K78" s="232">
        <v>0</v>
      </c>
      <c r="L78" s="232">
        <v>35097</v>
      </c>
      <c r="M78" s="232">
        <v>21200</v>
      </c>
      <c r="N78" s="232">
        <v>31915.040000000001</v>
      </c>
      <c r="Q78" s="252">
        <v>-432777.03</v>
      </c>
      <c r="R78" s="252">
        <v>1881918.88</v>
      </c>
      <c r="S78" s="74">
        <v>1066041.19</v>
      </c>
      <c r="W78" s="74">
        <v>737157.5</v>
      </c>
      <c r="X78" s="74">
        <v>15000</v>
      </c>
      <c r="Y78" s="91">
        <v>1126157.5</v>
      </c>
      <c r="AB78" s="91">
        <v>580584.16</v>
      </c>
      <c r="AC78" s="91">
        <v>157864.79999999999</v>
      </c>
      <c r="AF78" s="91">
        <v>99540</v>
      </c>
    </row>
    <row r="79" spans="1:32" x14ac:dyDescent="0.2">
      <c r="A79" s="252" t="s">
        <v>2200</v>
      </c>
      <c r="B79" s="90">
        <v>310057.68</v>
      </c>
      <c r="C79" s="90">
        <v>22131</v>
      </c>
      <c r="D79" s="90">
        <v>54290.74</v>
      </c>
      <c r="G79" s="252">
        <v>695638.62</v>
      </c>
      <c r="H79" s="252">
        <v>1152550.0900000001</v>
      </c>
      <c r="K79" s="232">
        <v>860</v>
      </c>
      <c r="L79" s="232">
        <v>77550</v>
      </c>
      <c r="M79" s="232">
        <v>51300</v>
      </c>
      <c r="O79" s="252">
        <v>5000</v>
      </c>
      <c r="Q79" s="252">
        <v>13950</v>
      </c>
      <c r="R79" s="252">
        <v>1941230.36</v>
      </c>
      <c r="S79" s="74">
        <v>801508.19</v>
      </c>
      <c r="T79" s="74">
        <v>105815</v>
      </c>
      <c r="U79" s="74">
        <v>438.4</v>
      </c>
      <c r="W79" s="74">
        <v>669685</v>
      </c>
      <c r="Y79" s="91">
        <v>1037985</v>
      </c>
      <c r="Z79" s="91">
        <v>480</v>
      </c>
      <c r="AB79" s="91">
        <v>275795.28999999998</v>
      </c>
      <c r="AC79" s="91">
        <v>94120.68</v>
      </c>
      <c r="AF79" s="91">
        <v>31375</v>
      </c>
    </row>
    <row r="80" spans="1:32" x14ac:dyDescent="0.2">
      <c r="A80" s="252" t="s">
        <v>2201</v>
      </c>
      <c r="B80" s="90">
        <v>522046.15</v>
      </c>
      <c r="C80" s="90">
        <v>26589</v>
      </c>
      <c r="D80" s="90">
        <v>54033.87</v>
      </c>
      <c r="G80" s="252">
        <v>326046.2</v>
      </c>
      <c r="H80" s="252">
        <v>28753.47</v>
      </c>
      <c r="K80" s="232">
        <v>1467.89</v>
      </c>
      <c r="L80" s="232">
        <v>28364.93</v>
      </c>
      <c r="O80" s="252">
        <v>5000</v>
      </c>
      <c r="R80" s="252">
        <v>1940061.77</v>
      </c>
      <c r="S80" s="74">
        <v>1300518.67</v>
      </c>
      <c r="U80" s="74">
        <v>928.4</v>
      </c>
      <c r="W80" s="74">
        <v>1022864.5</v>
      </c>
      <c r="X80" s="74">
        <v>20900</v>
      </c>
      <c r="Y80" s="91">
        <v>1451150.5</v>
      </c>
      <c r="AB80" s="91">
        <v>417748.85</v>
      </c>
      <c r="AC80" s="91">
        <v>84960.77</v>
      </c>
    </row>
    <row r="81" spans="1:32" x14ac:dyDescent="0.2">
      <c r="A81" s="252" t="s">
        <v>2202</v>
      </c>
      <c r="B81" s="90">
        <v>261084.87</v>
      </c>
      <c r="C81" s="90">
        <v>20826.88</v>
      </c>
      <c r="D81" s="90">
        <v>34495.53</v>
      </c>
      <c r="G81" s="252">
        <v>258002</v>
      </c>
      <c r="H81" s="252">
        <v>26693.47</v>
      </c>
      <c r="L81" s="232">
        <v>49162</v>
      </c>
      <c r="N81" s="232">
        <v>13.8</v>
      </c>
      <c r="Q81" s="252">
        <v>761687.4</v>
      </c>
      <c r="R81" s="252">
        <v>2076384.94</v>
      </c>
      <c r="S81" s="74">
        <v>767822.75</v>
      </c>
      <c r="T81" s="74">
        <v>85000</v>
      </c>
      <c r="U81" s="74">
        <v>491.63</v>
      </c>
      <c r="W81" s="74">
        <v>567462</v>
      </c>
      <c r="Y81" s="91">
        <v>829962</v>
      </c>
      <c r="AB81" s="91">
        <v>398699.43</v>
      </c>
      <c r="AC81" s="91">
        <v>94554.98</v>
      </c>
      <c r="AD81" s="91">
        <v>7184</v>
      </c>
    </row>
    <row r="82" spans="1:32" x14ac:dyDescent="0.2">
      <c r="A82" s="252" t="s">
        <v>2203</v>
      </c>
      <c r="B82" s="90">
        <v>298107.8</v>
      </c>
      <c r="C82" s="90">
        <v>0</v>
      </c>
      <c r="D82" s="90">
        <v>240816.82</v>
      </c>
      <c r="G82" s="252">
        <v>-25153.15</v>
      </c>
      <c r="H82" s="252">
        <v>230221.78</v>
      </c>
      <c r="K82" s="232">
        <v>62595.1</v>
      </c>
      <c r="L82" s="232">
        <v>149102.28</v>
      </c>
      <c r="M82" s="232">
        <v>70000</v>
      </c>
      <c r="O82" s="252">
        <v>10000</v>
      </c>
      <c r="R82" s="252">
        <v>1879892.65</v>
      </c>
      <c r="S82" s="74">
        <v>647481.84</v>
      </c>
      <c r="U82" s="74">
        <v>786.74</v>
      </c>
      <c r="W82" s="74">
        <v>421680</v>
      </c>
      <c r="Y82" s="91">
        <v>695640</v>
      </c>
      <c r="Z82" s="91">
        <v>1620</v>
      </c>
      <c r="AB82" s="91">
        <v>396900.85</v>
      </c>
      <c r="AC82" s="91">
        <v>123359.91</v>
      </c>
    </row>
    <row r="83" spans="1:32" x14ac:dyDescent="0.2">
      <c r="A83" s="252" t="s">
        <v>2204</v>
      </c>
      <c r="B83" s="90">
        <v>359334.64</v>
      </c>
      <c r="C83" s="90">
        <v>51066.95</v>
      </c>
      <c r="D83" s="90">
        <v>43316.84</v>
      </c>
      <c r="G83" s="252">
        <v>279590.57</v>
      </c>
      <c r="H83" s="252">
        <v>229712.7</v>
      </c>
      <c r="K83" s="232">
        <v>2000</v>
      </c>
      <c r="L83" s="232">
        <v>55161.87</v>
      </c>
      <c r="M83" s="232">
        <v>67120</v>
      </c>
      <c r="N83" s="232">
        <v>29.5</v>
      </c>
      <c r="Q83" s="252">
        <v>112635.28</v>
      </c>
      <c r="R83" s="252">
        <v>1840507.51</v>
      </c>
      <c r="S83" s="74">
        <v>651282.61</v>
      </c>
      <c r="U83" s="74">
        <v>206.82</v>
      </c>
      <c r="W83" s="74">
        <v>1065729</v>
      </c>
      <c r="Y83" s="91">
        <v>1325949</v>
      </c>
      <c r="AB83" s="91">
        <v>261708.13</v>
      </c>
      <c r="AC83" s="91">
        <v>50647.02</v>
      </c>
      <c r="AF83" s="91">
        <v>44500</v>
      </c>
    </row>
    <row r="84" spans="1:32" x14ac:dyDescent="0.2">
      <c r="A84" s="252" t="s">
        <v>2205</v>
      </c>
      <c r="B84" s="90">
        <v>172953.43</v>
      </c>
      <c r="C84" s="90">
        <v>20186</v>
      </c>
      <c r="D84" s="90">
        <v>90249.49</v>
      </c>
      <c r="G84" s="252">
        <v>708962.72</v>
      </c>
      <c r="H84" s="252">
        <v>60759.29</v>
      </c>
      <c r="K84" s="232">
        <v>48055</v>
      </c>
      <c r="L84" s="232">
        <v>37164.839999999997</v>
      </c>
      <c r="M84" s="232">
        <v>5000</v>
      </c>
      <c r="N84" s="232">
        <v>67500</v>
      </c>
      <c r="Q84" s="252">
        <v>-28550.27</v>
      </c>
      <c r="R84" s="252">
        <v>2651073.88</v>
      </c>
      <c r="S84" s="74">
        <v>670634.98</v>
      </c>
      <c r="T84" s="74">
        <v>98300</v>
      </c>
      <c r="U84" s="74">
        <v>259.31</v>
      </c>
      <c r="W84" s="74">
        <v>423456</v>
      </c>
      <c r="Y84" s="91">
        <v>661396</v>
      </c>
      <c r="AB84" s="91">
        <v>226186.52</v>
      </c>
      <c r="AC84" s="91">
        <v>35246.36</v>
      </c>
    </row>
    <row r="85" spans="1:32" x14ac:dyDescent="0.2">
      <c r="A85" s="252" t="s">
        <v>2316</v>
      </c>
      <c r="B85" s="90">
        <v>176201.77</v>
      </c>
      <c r="C85" s="90">
        <v>26237</v>
      </c>
      <c r="D85" s="90">
        <v>28023.75</v>
      </c>
      <c r="G85" s="252">
        <v>420350.55</v>
      </c>
      <c r="H85" s="252">
        <v>184129.16</v>
      </c>
      <c r="K85" s="232">
        <v>1600</v>
      </c>
      <c r="L85" s="232">
        <v>28700</v>
      </c>
      <c r="M85" s="232">
        <v>42500</v>
      </c>
      <c r="O85" s="252">
        <v>15000</v>
      </c>
      <c r="R85" s="252">
        <v>3200752.69</v>
      </c>
      <c r="S85" s="74">
        <v>720266.56</v>
      </c>
      <c r="T85" s="74">
        <v>91300</v>
      </c>
      <c r="W85" s="74">
        <v>419246</v>
      </c>
      <c r="X85" s="74">
        <v>18000</v>
      </c>
      <c r="Y85" s="91">
        <v>727796</v>
      </c>
      <c r="AB85" s="91">
        <v>328935.3</v>
      </c>
      <c r="AC85" s="91">
        <v>145224.18</v>
      </c>
    </row>
    <row r="86" spans="1:32" x14ac:dyDescent="0.2">
      <c r="A86" s="252" t="s">
        <v>2206</v>
      </c>
      <c r="B86" s="90">
        <v>978015.96</v>
      </c>
      <c r="C86" s="90">
        <v>20037.75</v>
      </c>
      <c r="D86" s="90">
        <v>43577.46</v>
      </c>
      <c r="G86" s="252">
        <v>186559.06</v>
      </c>
      <c r="H86" s="252">
        <v>960069.9</v>
      </c>
      <c r="K86" s="232">
        <v>2980</v>
      </c>
      <c r="L86" s="232">
        <v>45486.35</v>
      </c>
      <c r="N86" s="232">
        <v>17.48</v>
      </c>
      <c r="O86" s="252">
        <v>276717</v>
      </c>
      <c r="Q86" s="252">
        <v>-56603.58</v>
      </c>
      <c r="R86" s="252">
        <v>1975689.39</v>
      </c>
      <c r="S86" s="74">
        <v>868162.84</v>
      </c>
      <c r="T86" s="74">
        <v>101690</v>
      </c>
      <c r="U86" s="74">
        <v>1749.21</v>
      </c>
      <c r="W86" s="74">
        <v>736335.5</v>
      </c>
      <c r="Y86" s="91">
        <v>1166785.5</v>
      </c>
      <c r="AB86" s="91">
        <v>460720.34</v>
      </c>
      <c r="AC86" s="91">
        <v>215231.55</v>
      </c>
    </row>
    <row r="87" spans="1:32" x14ac:dyDescent="0.2">
      <c r="A87" s="252" t="s">
        <v>2207</v>
      </c>
      <c r="B87" s="90">
        <v>2229387.11</v>
      </c>
      <c r="C87" s="90">
        <v>38199.449999999997</v>
      </c>
      <c r="D87" s="90">
        <v>114035.54</v>
      </c>
      <c r="G87" s="252">
        <v>1718958.79</v>
      </c>
      <c r="H87" s="252">
        <v>776855.86</v>
      </c>
      <c r="K87" s="232">
        <v>1000</v>
      </c>
      <c r="L87" s="232">
        <v>62380.03</v>
      </c>
      <c r="N87" s="232">
        <v>377444.21</v>
      </c>
      <c r="O87" s="252">
        <v>4230</v>
      </c>
      <c r="Q87" s="252">
        <v>1290611.2</v>
      </c>
      <c r="R87" s="252">
        <v>3812204.74</v>
      </c>
      <c r="S87" s="74">
        <v>1552566.93</v>
      </c>
      <c r="U87" s="74">
        <v>3434.75</v>
      </c>
      <c r="W87" s="74">
        <v>637328.5</v>
      </c>
      <c r="X87" s="74">
        <v>85000</v>
      </c>
      <c r="Y87" s="91">
        <v>1212568.5</v>
      </c>
      <c r="AB87" s="91">
        <v>624444.03</v>
      </c>
      <c r="AC87" s="91">
        <v>294658.7</v>
      </c>
    </row>
    <row r="88" spans="1:32" x14ac:dyDescent="0.2">
      <c r="A88" s="252" t="s">
        <v>2208</v>
      </c>
      <c r="B88" s="90">
        <v>1420834.05</v>
      </c>
      <c r="C88" s="90">
        <v>18837</v>
      </c>
      <c r="D88" s="90">
        <v>9635.92</v>
      </c>
      <c r="G88" s="252">
        <v>1715818.26</v>
      </c>
      <c r="H88" s="252">
        <v>664744.56999999995</v>
      </c>
      <c r="K88" s="232">
        <v>7866</v>
      </c>
      <c r="L88" s="232">
        <v>138301.16</v>
      </c>
      <c r="N88" s="232">
        <v>100676.55</v>
      </c>
      <c r="O88" s="252">
        <v>10940</v>
      </c>
      <c r="Q88" s="252">
        <v>472685.76</v>
      </c>
      <c r="R88" s="252">
        <v>3564237.85</v>
      </c>
      <c r="S88" s="74">
        <v>1429589.92</v>
      </c>
      <c r="U88" s="74">
        <v>2000.81</v>
      </c>
      <c r="W88" s="74">
        <v>635630.80000000005</v>
      </c>
      <c r="X88" s="74">
        <v>16500</v>
      </c>
      <c r="Y88" s="91">
        <v>1299870.8</v>
      </c>
      <c r="AB88" s="91">
        <v>595654.23</v>
      </c>
      <c r="AC88" s="91">
        <v>175130.96</v>
      </c>
    </row>
    <row r="89" spans="1:32" x14ac:dyDescent="0.2">
      <c r="A89" s="252" t="s">
        <v>2209</v>
      </c>
      <c r="B89" s="90">
        <v>1412476.81</v>
      </c>
      <c r="C89" s="90">
        <v>46691.45</v>
      </c>
      <c r="D89" s="90">
        <v>82761.350000000006</v>
      </c>
      <c r="G89" s="252">
        <v>1027948.75</v>
      </c>
      <c r="H89" s="252">
        <v>440291.27</v>
      </c>
      <c r="K89" s="232">
        <v>1484</v>
      </c>
      <c r="L89" s="232">
        <v>51497.56</v>
      </c>
      <c r="N89" s="232">
        <v>98.24</v>
      </c>
      <c r="O89" s="252">
        <v>184582.1</v>
      </c>
      <c r="Q89" s="252">
        <v>354800.5</v>
      </c>
      <c r="R89" s="252">
        <v>2080906</v>
      </c>
      <c r="S89" s="74">
        <v>1090337.4099999999</v>
      </c>
      <c r="T89" s="74">
        <v>60069.99</v>
      </c>
      <c r="U89" s="74">
        <v>2118.1799999999998</v>
      </c>
      <c r="W89" s="74">
        <v>1161418.8</v>
      </c>
      <c r="X89" s="74">
        <v>36400</v>
      </c>
      <c r="Y89" s="91">
        <v>1567858.8</v>
      </c>
      <c r="Z89" s="91">
        <v>3500</v>
      </c>
      <c r="AB89" s="91">
        <v>500887.24</v>
      </c>
      <c r="AC89" s="91">
        <v>168030.83</v>
      </c>
    </row>
    <row r="90" spans="1:32" x14ac:dyDescent="0.2">
      <c r="A90" s="252" t="s">
        <v>2210</v>
      </c>
      <c r="B90" s="90">
        <v>900125.36</v>
      </c>
      <c r="C90" s="90">
        <v>16779.75</v>
      </c>
      <c r="D90" s="90">
        <v>155829.29999999999</v>
      </c>
      <c r="G90" s="252">
        <v>1019414.51</v>
      </c>
      <c r="H90" s="252">
        <v>327002.87</v>
      </c>
      <c r="K90" s="232">
        <v>1380</v>
      </c>
      <c r="L90" s="232">
        <v>33765.339999999997</v>
      </c>
      <c r="N90" s="232">
        <v>44.86</v>
      </c>
      <c r="O90" s="252">
        <v>1983</v>
      </c>
      <c r="Q90" s="252">
        <v>-54645.36</v>
      </c>
      <c r="R90" s="252">
        <v>2304026.96</v>
      </c>
      <c r="S90" s="74">
        <v>1050469.48</v>
      </c>
      <c r="U90" s="74">
        <v>1454.69</v>
      </c>
      <c r="W90" s="74">
        <v>233992</v>
      </c>
      <c r="X90" s="74">
        <v>1528</v>
      </c>
      <c r="Y90" s="91">
        <v>584480</v>
      </c>
      <c r="AB90" s="91">
        <v>285486.51</v>
      </c>
      <c r="AC90" s="91">
        <v>131126.28</v>
      </c>
    </row>
    <row r="91" spans="1:32" x14ac:dyDescent="0.2">
      <c r="A91" s="252" t="s">
        <v>2211</v>
      </c>
      <c r="B91" s="90">
        <v>1111537.8799999999</v>
      </c>
      <c r="C91" s="90">
        <v>68951.75</v>
      </c>
      <c r="D91" s="90">
        <v>133213.70000000001</v>
      </c>
      <c r="G91" s="252">
        <v>663503.99</v>
      </c>
      <c r="H91" s="252">
        <v>921086.09</v>
      </c>
      <c r="K91" s="232">
        <v>0</v>
      </c>
      <c r="L91" s="232">
        <v>66034.100000000006</v>
      </c>
      <c r="N91" s="232">
        <v>12457</v>
      </c>
      <c r="O91" s="252">
        <v>4836</v>
      </c>
      <c r="Q91" s="252">
        <v>338860.75</v>
      </c>
      <c r="R91" s="252">
        <v>2345661.54</v>
      </c>
      <c r="S91" s="74">
        <v>1634576.39</v>
      </c>
      <c r="T91" s="74">
        <v>56674</v>
      </c>
      <c r="U91" s="74">
        <v>1934.29</v>
      </c>
      <c r="W91" s="74">
        <v>823998</v>
      </c>
      <c r="X91" s="74">
        <v>25886.5</v>
      </c>
      <c r="Y91" s="91">
        <v>1333504.5</v>
      </c>
      <c r="Z91" s="91">
        <v>1380</v>
      </c>
      <c r="AB91" s="91">
        <v>811362.45</v>
      </c>
      <c r="AC91" s="91">
        <v>179935.98</v>
      </c>
    </row>
    <row r="92" spans="1:32" x14ac:dyDescent="0.2">
      <c r="A92" s="252" t="s">
        <v>2212</v>
      </c>
      <c r="B92" s="90">
        <v>589444.25</v>
      </c>
      <c r="C92" s="90">
        <v>27162.5</v>
      </c>
      <c r="D92" s="90">
        <v>64138.69</v>
      </c>
      <c r="G92" s="252">
        <v>755043.11</v>
      </c>
      <c r="H92" s="252">
        <v>277258.95</v>
      </c>
      <c r="K92" s="232">
        <v>4000</v>
      </c>
      <c r="L92" s="232">
        <v>39670.639999999999</v>
      </c>
      <c r="N92" s="232">
        <v>148254.12</v>
      </c>
      <c r="O92" s="252">
        <v>4005</v>
      </c>
      <c r="Q92" s="252">
        <v>67462.77</v>
      </c>
      <c r="R92" s="252">
        <v>4378498.51</v>
      </c>
      <c r="S92" s="74">
        <v>1022968.24</v>
      </c>
      <c r="U92" s="74">
        <v>971.99</v>
      </c>
      <c r="W92" s="74">
        <v>969672</v>
      </c>
      <c r="X92" s="74">
        <v>3528.25</v>
      </c>
      <c r="Y92" s="91">
        <v>1357960.25</v>
      </c>
      <c r="AB92" s="91">
        <v>361213.73</v>
      </c>
      <c r="AC92" s="91">
        <v>164966.5</v>
      </c>
    </row>
    <row r="93" spans="1:32" x14ac:dyDescent="0.2">
      <c r="A93" s="252" t="s">
        <v>2213</v>
      </c>
      <c r="B93" s="90">
        <v>762394.81</v>
      </c>
      <c r="C93" s="90">
        <v>24035</v>
      </c>
      <c r="D93" s="90">
        <v>43071.16</v>
      </c>
      <c r="G93" s="252">
        <v>1085451.18</v>
      </c>
      <c r="H93" s="252">
        <v>444813.45</v>
      </c>
      <c r="K93" s="232">
        <v>2550</v>
      </c>
      <c r="L93" s="232">
        <v>58250.45</v>
      </c>
      <c r="N93" s="232">
        <v>560</v>
      </c>
      <c r="O93" s="252">
        <v>2685</v>
      </c>
      <c r="Q93" s="252">
        <v>-224407.89</v>
      </c>
      <c r="S93" s="74">
        <v>1043547.52</v>
      </c>
      <c r="T93" s="74">
        <v>36600</v>
      </c>
      <c r="U93" s="74">
        <v>1126.73</v>
      </c>
      <c r="W93" s="74">
        <v>1184954.8999999999</v>
      </c>
      <c r="X93" s="74">
        <v>26278</v>
      </c>
      <c r="Y93" s="91">
        <v>1662132.9</v>
      </c>
      <c r="AB93" s="91">
        <v>415442.22</v>
      </c>
      <c r="AC93" s="91">
        <v>166576.29</v>
      </c>
    </row>
    <row r="94" spans="1:32" x14ac:dyDescent="0.2">
      <c r="A94" s="252" t="s">
        <v>2214</v>
      </c>
      <c r="B94" s="90">
        <v>436655.31</v>
      </c>
      <c r="C94" s="90">
        <v>29848.5</v>
      </c>
      <c r="D94" s="90">
        <v>96185.88</v>
      </c>
      <c r="G94" s="252">
        <v>862458.81</v>
      </c>
      <c r="H94" s="252">
        <v>621890.64</v>
      </c>
      <c r="K94" s="232">
        <v>3000</v>
      </c>
      <c r="L94" s="232">
        <v>64025.67</v>
      </c>
      <c r="N94" s="232">
        <v>32758.69</v>
      </c>
      <c r="O94" s="252">
        <v>105122</v>
      </c>
      <c r="Q94" s="252">
        <v>89744.66</v>
      </c>
      <c r="R94" s="252">
        <v>2028099.35</v>
      </c>
      <c r="S94" s="74">
        <v>1089864.8799999999</v>
      </c>
      <c r="U94" s="74">
        <v>802.99</v>
      </c>
      <c r="W94" s="74">
        <v>968391</v>
      </c>
      <c r="X94" s="74">
        <v>59062</v>
      </c>
      <c r="Y94" s="91">
        <v>1414933</v>
      </c>
      <c r="AB94" s="91">
        <v>400359.55</v>
      </c>
      <c r="AC94" s="91">
        <v>143261.76999999999</v>
      </c>
    </row>
    <row r="95" spans="1:32" x14ac:dyDescent="0.2">
      <c r="A95" s="252" t="s">
        <v>2215</v>
      </c>
      <c r="B95" s="90">
        <v>687246.66</v>
      </c>
      <c r="C95" s="90">
        <v>19569</v>
      </c>
      <c r="D95" s="90">
        <v>90111.22</v>
      </c>
      <c r="G95" s="252">
        <v>1824262.57</v>
      </c>
      <c r="H95" s="252">
        <v>190699.29</v>
      </c>
      <c r="K95" s="232">
        <v>2200</v>
      </c>
      <c r="L95" s="232">
        <v>65571.42</v>
      </c>
      <c r="M95" s="232">
        <v>79524</v>
      </c>
      <c r="N95" s="232">
        <v>23.36</v>
      </c>
      <c r="O95" s="252">
        <v>135027</v>
      </c>
      <c r="Q95" s="252">
        <v>-486400.37</v>
      </c>
      <c r="R95" s="252">
        <v>4808766.24</v>
      </c>
      <c r="S95" s="74">
        <v>1528016.74</v>
      </c>
      <c r="T95" s="74">
        <v>101900</v>
      </c>
      <c r="U95" s="74">
        <v>819.44</v>
      </c>
      <c r="W95" s="74">
        <v>730480</v>
      </c>
      <c r="X95" s="74">
        <v>9946</v>
      </c>
      <c r="Y95" s="91">
        <v>1264646</v>
      </c>
      <c r="AB95" s="91">
        <v>657582.49</v>
      </c>
      <c r="AC95" s="91">
        <v>242113.68</v>
      </c>
    </row>
    <row r="96" spans="1:32" x14ac:dyDescent="0.2">
      <c r="A96" s="252" t="s">
        <v>2216</v>
      </c>
      <c r="B96" s="90">
        <v>552985.4</v>
      </c>
      <c r="C96" s="90">
        <v>29890.75</v>
      </c>
      <c r="D96" s="90">
        <v>52667.64</v>
      </c>
      <c r="G96" s="252">
        <v>1011827.89</v>
      </c>
      <c r="H96" s="252">
        <v>426115.77</v>
      </c>
      <c r="K96" s="232">
        <v>4500</v>
      </c>
      <c r="L96" s="232">
        <v>41069.79</v>
      </c>
      <c r="N96" s="232">
        <v>9064.02</v>
      </c>
      <c r="O96" s="252">
        <v>19533</v>
      </c>
      <c r="Q96" s="252">
        <v>89715.19</v>
      </c>
      <c r="R96" s="252">
        <v>2574871.5499999998</v>
      </c>
      <c r="S96" s="74">
        <v>1044668.42</v>
      </c>
      <c r="T96" s="74">
        <v>45118</v>
      </c>
      <c r="U96" s="74">
        <v>664.91</v>
      </c>
      <c r="W96" s="74">
        <v>1018349.6</v>
      </c>
      <c r="X96" s="74">
        <v>54578</v>
      </c>
      <c r="Y96" s="91">
        <v>1372387.6</v>
      </c>
      <c r="AB96" s="91">
        <v>290665.46000000002</v>
      </c>
      <c r="AC96" s="91">
        <v>149485.26999999999</v>
      </c>
    </row>
    <row r="97" spans="1:32" x14ac:dyDescent="0.2">
      <c r="A97" s="252" t="s">
        <v>2217</v>
      </c>
      <c r="B97" s="90">
        <v>477190.07</v>
      </c>
      <c r="C97" s="90">
        <v>14864.55</v>
      </c>
      <c r="D97" s="90">
        <v>71805.17</v>
      </c>
      <c r="E97" s="90">
        <v>0</v>
      </c>
      <c r="F97" s="252">
        <v>0</v>
      </c>
      <c r="G97" s="252">
        <v>1130474.23</v>
      </c>
      <c r="H97" s="252">
        <v>332278.61</v>
      </c>
      <c r="I97" s="252">
        <v>0</v>
      </c>
      <c r="J97" s="252">
        <v>0</v>
      </c>
      <c r="K97" s="232">
        <v>0</v>
      </c>
      <c r="L97" s="232">
        <v>133829.5</v>
      </c>
      <c r="M97" s="232">
        <v>0</v>
      </c>
      <c r="N97" s="232">
        <v>59770</v>
      </c>
      <c r="O97" s="252">
        <v>0</v>
      </c>
      <c r="P97" s="252">
        <v>0</v>
      </c>
      <c r="Q97" s="252">
        <v>205885.42</v>
      </c>
      <c r="R97" s="252">
        <v>2326634.9900000002</v>
      </c>
      <c r="S97" s="74">
        <v>520113.53</v>
      </c>
      <c r="W97" s="74">
        <v>973254.9</v>
      </c>
      <c r="Y97" s="91">
        <v>1167294.8999999999</v>
      </c>
      <c r="AB97" s="91">
        <v>280046.44</v>
      </c>
      <c r="AC97" s="91">
        <v>90924.03</v>
      </c>
      <c r="AF97" s="91">
        <v>680</v>
      </c>
    </row>
    <row r="98" spans="1:32" x14ac:dyDescent="0.2">
      <c r="A98" s="252" t="s">
        <v>2218</v>
      </c>
      <c r="B98" s="90">
        <v>679329.91</v>
      </c>
      <c r="C98" s="90">
        <v>154765.79999999999</v>
      </c>
      <c r="D98" s="90">
        <v>50170.92</v>
      </c>
      <c r="G98" s="252">
        <v>1150098.32</v>
      </c>
      <c r="H98" s="252">
        <v>565434.31999999995</v>
      </c>
      <c r="K98" s="232">
        <v>6450</v>
      </c>
      <c r="L98" s="232">
        <v>54811.61</v>
      </c>
      <c r="N98" s="232">
        <v>66.73</v>
      </c>
      <c r="O98" s="252">
        <v>2136</v>
      </c>
      <c r="Q98" s="252">
        <v>292553.52</v>
      </c>
      <c r="R98" s="252">
        <v>2310530.36</v>
      </c>
      <c r="S98" s="74">
        <v>1359296.81</v>
      </c>
      <c r="T98" s="74">
        <v>222200</v>
      </c>
      <c r="U98" s="74">
        <v>990.14</v>
      </c>
      <c r="W98" s="74">
        <v>733874.41</v>
      </c>
      <c r="X98" s="74">
        <v>89583.25</v>
      </c>
      <c r="Y98" s="91">
        <v>1282414.4099999999</v>
      </c>
      <c r="AB98" s="91">
        <v>395086.05</v>
      </c>
      <c r="AC98" s="91">
        <v>151295.23000000001</v>
      </c>
    </row>
    <row r="99" spans="1:32" x14ac:dyDescent="0.2">
      <c r="A99" s="252" t="s">
        <v>2317</v>
      </c>
      <c r="B99" s="90">
        <v>433247.98</v>
      </c>
      <c r="C99" s="90">
        <v>28774</v>
      </c>
      <c r="D99" s="90">
        <v>57996.2</v>
      </c>
      <c r="G99" s="252">
        <v>1123758.47</v>
      </c>
      <c r="H99" s="252">
        <v>186775.62</v>
      </c>
      <c r="K99" s="232">
        <v>24830</v>
      </c>
      <c r="L99" s="232">
        <v>74863.47</v>
      </c>
      <c r="N99" s="232">
        <v>64481.63</v>
      </c>
      <c r="O99" s="252">
        <v>50467</v>
      </c>
      <c r="Q99" s="252">
        <v>-124489.95</v>
      </c>
      <c r="R99" s="252">
        <v>2166873.39</v>
      </c>
      <c r="S99" s="74">
        <v>791119.96</v>
      </c>
      <c r="T99" s="74">
        <v>50800</v>
      </c>
      <c r="U99" s="74">
        <v>550.17999999999995</v>
      </c>
      <c r="W99" s="74">
        <v>391079.14</v>
      </c>
      <c r="X99" s="74">
        <v>13500</v>
      </c>
      <c r="Y99" s="91">
        <v>765209.14</v>
      </c>
      <c r="AB99" s="91">
        <v>321952.15999999997</v>
      </c>
      <c r="AC99" s="91">
        <v>133008.26</v>
      </c>
    </row>
    <row r="100" spans="1:32" x14ac:dyDescent="0.2">
      <c r="A100" s="252" t="s">
        <v>2219</v>
      </c>
      <c r="B100" s="90">
        <v>415211.58</v>
      </c>
      <c r="C100" s="90">
        <v>27568.5</v>
      </c>
      <c r="D100" s="90">
        <v>151285.87</v>
      </c>
      <c r="G100" s="252">
        <v>1006239.34</v>
      </c>
      <c r="H100" s="252">
        <v>149625.35</v>
      </c>
      <c r="K100" s="232">
        <v>0</v>
      </c>
      <c r="L100" s="232">
        <v>51300</v>
      </c>
      <c r="Q100" s="252">
        <v>61575.51</v>
      </c>
      <c r="R100" s="252">
        <v>1774553.91</v>
      </c>
      <c r="S100" s="74">
        <v>568411.57999999996</v>
      </c>
      <c r="U100" s="74">
        <v>835.44</v>
      </c>
      <c r="W100" s="74">
        <v>465768.2</v>
      </c>
      <c r="X100" s="74">
        <v>51000</v>
      </c>
      <c r="Y100" s="91">
        <v>669588.19999999995</v>
      </c>
      <c r="Z100" s="91">
        <v>8470</v>
      </c>
      <c r="AB100" s="91">
        <v>386241.1</v>
      </c>
      <c r="AC100" s="91">
        <v>131894.70000000001</v>
      </c>
    </row>
    <row r="101" spans="1:32" x14ac:dyDescent="0.2">
      <c r="A101" s="252" t="s">
        <v>2220</v>
      </c>
      <c r="B101" s="90">
        <v>451388.24</v>
      </c>
      <c r="C101" s="90">
        <v>46000</v>
      </c>
      <c r="D101" s="90">
        <v>39425.800000000003</v>
      </c>
      <c r="G101" s="252">
        <v>117345.31</v>
      </c>
      <c r="H101" s="252">
        <v>207348.4</v>
      </c>
      <c r="L101" s="232">
        <v>66100.81</v>
      </c>
      <c r="N101" s="232">
        <v>1379.59</v>
      </c>
      <c r="Q101" s="252">
        <v>119400.72</v>
      </c>
      <c r="R101" s="252">
        <v>1563007.5</v>
      </c>
      <c r="S101" s="74">
        <v>896350.98</v>
      </c>
      <c r="T101" s="74">
        <v>211970</v>
      </c>
      <c r="U101" s="74">
        <v>145.72</v>
      </c>
      <c r="W101" s="74">
        <v>715176</v>
      </c>
      <c r="Y101" s="91">
        <v>1082926</v>
      </c>
      <c r="AB101" s="91">
        <v>509408.53</v>
      </c>
      <c r="AC101" s="91">
        <v>83753.100000000006</v>
      </c>
    </row>
    <row r="102" spans="1:32" x14ac:dyDescent="0.2">
      <c r="A102" s="252" t="s">
        <v>2221</v>
      </c>
      <c r="B102" s="90">
        <v>354697.74</v>
      </c>
      <c r="C102" s="90">
        <v>75279</v>
      </c>
      <c r="D102" s="90">
        <v>89593.33</v>
      </c>
      <c r="G102" s="252">
        <v>355301.64</v>
      </c>
      <c r="H102" s="252">
        <v>185177.07</v>
      </c>
      <c r="K102" s="232">
        <v>1500</v>
      </c>
      <c r="L102" s="232">
        <v>92916.53</v>
      </c>
      <c r="Q102" s="252">
        <v>-66280.710000000006</v>
      </c>
      <c r="R102" s="252">
        <v>2046781.46</v>
      </c>
      <c r="S102" s="74">
        <v>630012.96</v>
      </c>
      <c r="T102" s="74">
        <v>145829</v>
      </c>
      <c r="U102" s="74">
        <v>418.57</v>
      </c>
      <c r="W102" s="74">
        <v>608821.5</v>
      </c>
      <c r="X102" s="74">
        <v>21600</v>
      </c>
      <c r="Y102" s="91">
        <v>862681.5</v>
      </c>
      <c r="AB102" s="91">
        <v>141493.13</v>
      </c>
      <c r="AC102" s="91">
        <v>87412.6</v>
      </c>
      <c r="AD102" s="91">
        <v>5215</v>
      </c>
    </row>
    <row r="103" spans="1:32" x14ac:dyDescent="0.2">
      <c r="A103" s="252" t="s">
        <v>2222</v>
      </c>
      <c r="B103" s="90">
        <v>315864.09000000003</v>
      </c>
      <c r="C103" s="90">
        <v>15494</v>
      </c>
      <c r="D103" s="90">
        <v>30751.99</v>
      </c>
      <c r="G103" s="252">
        <v>811889.76</v>
      </c>
      <c r="H103" s="252">
        <v>276621.17</v>
      </c>
      <c r="K103" s="232">
        <v>0</v>
      </c>
      <c r="L103" s="232">
        <v>129000</v>
      </c>
      <c r="Q103" s="252">
        <v>110707.08</v>
      </c>
      <c r="R103" s="252">
        <v>3243756.17</v>
      </c>
      <c r="S103" s="74">
        <v>707559.84</v>
      </c>
      <c r="U103" s="74">
        <v>507.5</v>
      </c>
      <c r="W103" s="74">
        <v>462619.5</v>
      </c>
      <c r="Y103" s="91">
        <v>777069.5</v>
      </c>
      <c r="AB103" s="91">
        <v>307708.21999999997</v>
      </c>
      <c r="AC103" s="91">
        <v>133173.66</v>
      </c>
    </row>
    <row r="104" spans="1:32" x14ac:dyDescent="0.2">
      <c r="A104" s="252" t="s">
        <v>2223</v>
      </c>
      <c r="B104" s="90">
        <v>442771.20000000001</v>
      </c>
      <c r="C104" s="90">
        <v>5895</v>
      </c>
      <c r="D104" s="90">
        <v>50431.19</v>
      </c>
      <c r="G104" s="252">
        <v>198830.09</v>
      </c>
      <c r="H104" s="252">
        <v>145748.60999999999</v>
      </c>
      <c r="K104" s="232">
        <v>4500</v>
      </c>
      <c r="L104" s="232">
        <v>51450</v>
      </c>
      <c r="M104" s="232">
        <v>133250</v>
      </c>
      <c r="Q104" s="252">
        <v>34828.51</v>
      </c>
      <c r="R104" s="252">
        <v>2614880.33</v>
      </c>
      <c r="S104" s="74">
        <v>491762.43</v>
      </c>
      <c r="T104" s="74">
        <v>750</v>
      </c>
      <c r="U104" s="74">
        <v>543.64</v>
      </c>
      <c r="W104" s="74">
        <v>403686.5</v>
      </c>
      <c r="X104" s="74">
        <v>56400</v>
      </c>
      <c r="Y104" s="91">
        <v>508809.5</v>
      </c>
      <c r="AB104" s="91">
        <v>269491.02</v>
      </c>
      <c r="AC104" s="91">
        <v>114171.89</v>
      </c>
    </row>
    <row r="105" spans="1:32" x14ac:dyDescent="0.2">
      <c r="A105" s="252" t="s">
        <v>2318</v>
      </c>
      <c r="B105" s="90">
        <v>216064.46</v>
      </c>
      <c r="C105" s="90">
        <v>1879.5</v>
      </c>
      <c r="D105" s="90">
        <v>39210.49</v>
      </c>
      <c r="G105" s="252">
        <v>490272.98</v>
      </c>
      <c r="H105" s="252">
        <v>216706.25</v>
      </c>
      <c r="K105" s="232">
        <v>1400</v>
      </c>
      <c r="L105" s="232">
        <v>29550</v>
      </c>
      <c r="M105" s="232">
        <v>30000</v>
      </c>
      <c r="Q105" s="252">
        <v>88973.07</v>
      </c>
      <c r="R105" s="252">
        <v>1695120.4</v>
      </c>
      <c r="S105" s="74">
        <v>447987.07</v>
      </c>
      <c r="U105" s="74">
        <v>374</v>
      </c>
      <c r="W105" s="74">
        <v>615960</v>
      </c>
      <c r="Y105" s="91">
        <v>793680</v>
      </c>
      <c r="AB105" s="91">
        <v>255902.64</v>
      </c>
      <c r="AC105" s="91">
        <v>129991.56</v>
      </c>
    </row>
    <row r="106" spans="1:32" x14ac:dyDescent="0.2">
      <c r="A106" s="252" t="s">
        <v>2224</v>
      </c>
      <c r="B106" s="90">
        <v>475294.91</v>
      </c>
      <c r="C106" s="90">
        <v>40914.25</v>
      </c>
      <c r="D106" s="90">
        <v>47635.12</v>
      </c>
      <c r="G106" s="252">
        <v>587847.38</v>
      </c>
      <c r="H106" s="252">
        <v>230690.99</v>
      </c>
      <c r="K106" s="232">
        <v>0</v>
      </c>
      <c r="L106" s="232">
        <v>81225</v>
      </c>
      <c r="M106" s="232">
        <v>64804</v>
      </c>
      <c r="N106" s="232">
        <v>2427.7399999999998</v>
      </c>
      <c r="R106" s="252">
        <v>1187793.3799999999</v>
      </c>
      <c r="S106" s="74">
        <v>524361.64</v>
      </c>
      <c r="T106" s="74">
        <v>35196</v>
      </c>
      <c r="U106" s="74">
        <v>936</v>
      </c>
      <c r="W106" s="74">
        <v>513120</v>
      </c>
      <c r="X106" s="74">
        <v>117600</v>
      </c>
      <c r="Y106" s="91">
        <v>677405</v>
      </c>
      <c r="AB106" s="91">
        <v>477715.07</v>
      </c>
      <c r="AC106" s="91">
        <v>114885.06</v>
      </c>
    </row>
    <row r="107" spans="1:32" x14ac:dyDescent="0.2">
      <c r="A107" s="252" t="s">
        <v>2225</v>
      </c>
      <c r="B107" s="90">
        <v>1007227.26</v>
      </c>
      <c r="C107" s="90">
        <v>98326.9</v>
      </c>
      <c r="D107" s="90">
        <v>133069.24</v>
      </c>
      <c r="G107" s="252">
        <v>600306.03</v>
      </c>
      <c r="H107" s="252">
        <v>1173601.21</v>
      </c>
      <c r="K107" s="232">
        <v>12905</v>
      </c>
      <c r="L107" s="232">
        <v>87475</v>
      </c>
      <c r="M107" s="232">
        <v>248000</v>
      </c>
      <c r="N107" s="232">
        <v>1008.67</v>
      </c>
      <c r="Q107" s="252">
        <v>60136</v>
      </c>
      <c r="R107" s="252">
        <v>4005245.62</v>
      </c>
      <c r="S107" s="74">
        <v>1855112.09</v>
      </c>
      <c r="U107" s="74">
        <v>1190.97</v>
      </c>
      <c r="W107" s="74">
        <v>992345.46</v>
      </c>
      <c r="X107" s="74">
        <v>78000</v>
      </c>
      <c r="Y107" s="91">
        <v>1407965.46</v>
      </c>
      <c r="AB107" s="91">
        <v>950606.53</v>
      </c>
      <c r="AC107" s="91">
        <v>262722.5</v>
      </c>
    </row>
    <row r="108" spans="1:32" x14ac:dyDescent="0.2">
      <c r="A108" s="252" t="s">
        <v>2226</v>
      </c>
      <c r="B108" s="90">
        <v>308716.21999999997</v>
      </c>
      <c r="C108" s="90">
        <v>4829.25</v>
      </c>
      <c r="D108" s="90">
        <v>66237.91</v>
      </c>
      <c r="G108" s="252">
        <v>1055627.6499999999</v>
      </c>
      <c r="H108" s="252">
        <v>910021.76</v>
      </c>
      <c r="K108" s="232">
        <v>32240</v>
      </c>
      <c r="L108" s="232">
        <v>68400</v>
      </c>
      <c r="N108" s="232">
        <v>451.8</v>
      </c>
      <c r="Q108" s="252">
        <v>668</v>
      </c>
      <c r="R108" s="252">
        <v>2324775.44</v>
      </c>
      <c r="S108" s="74">
        <v>1086825.17</v>
      </c>
      <c r="U108" s="74">
        <v>628.34</v>
      </c>
      <c r="W108" s="74">
        <v>1080600</v>
      </c>
      <c r="X108" s="74">
        <v>147300</v>
      </c>
      <c r="Y108" s="91">
        <v>1498740</v>
      </c>
      <c r="AB108" s="91">
        <v>765502.24</v>
      </c>
      <c r="AC108" s="91">
        <v>250729.53</v>
      </c>
    </row>
    <row r="109" spans="1:32" x14ac:dyDescent="0.2">
      <c r="A109" s="252" t="s">
        <v>2227</v>
      </c>
      <c r="B109" s="90">
        <v>592541.56000000006</v>
      </c>
      <c r="C109" s="90">
        <v>76723.25</v>
      </c>
      <c r="D109" s="90">
        <v>76472.429999999993</v>
      </c>
      <c r="G109" s="252">
        <v>858601.71</v>
      </c>
      <c r="H109" s="252">
        <v>388083.96</v>
      </c>
      <c r="K109" s="232">
        <v>7000</v>
      </c>
      <c r="L109" s="232">
        <v>93773.88</v>
      </c>
      <c r="M109" s="232">
        <v>25900</v>
      </c>
      <c r="N109" s="232">
        <v>2109.9699999999998</v>
      </c>
      <c r="Q109" s="252">
        <v>-200.75</v>
      </c>
      <c r="R109" s="252">
        <v>2600171.63</v>
      </c>
      <c r="S109" s="74">
        <v>976162.7</v>
      </c>
      <c r="U109" s="74">
        <v>1700.28</v>
      </c>
      <c r="W109" s="74">
        <v>682920</v>
      </c>
      <c r="X109" s="74">
        <v>40800</v>
      </c>
      <c r="Y109" s="91">
        <v>1067040</v>
      </c>
      <c r="AB109" s="91">
        <v>439684.84</v>
      </c>
      <c r="AC109" s="91">
        <v>195082.94</v>
      </c>
    </row>
    <row r="110" spans="1:32" x14ac:dyDescent="0.2">
      <c r="A110" s="252" t="s">
        <v>2228</v>
      </c>
      <c r="B110" s="90">
        <v>863260.38</v>
      </c>
      <c r="C110" s="90">
        <v>147294.79</v>
      </c>
      <c r="D110" s="90">
        <v>309695.28999999998</v>
      </c>
      <c r="G110" s="252">
        <v>36250.75</v>
      </c>
      <c r="H110" s="252">
        <v>199903.03</v>
      </c>
      <c r="K110" s="232">
        <v>0</v>
      </c>
      <c r="L110" s="232">
        <v>66368.88</v>
      </c>
      <c r="M110" s="232">
        <v>21020</v>
      </c>
      <c r="N110" s="232">
        <v>0</v>
      </c>
      <c r="Q110" s="252">
        <v>54307</v>
      </c>
      <c r="R110" s="252">
        <v>961037.76</v>
      </c>
      <c r="S110" s="74">
        <v>1059995.55</v>
      </c>
      <c r="U110" s="74">
        <v>1438.72</v>
      </c>
      <c r="W110" s="74">
        <v>785232</v>
      </c>
      <c r="X110" s="74">
        <v>57287.8</v>
      </c>
      <c r="Y110" s="91">
        <v>1174022</v>
      </c>
      <c r="AB110" s="91">
        <v>385878.93</v>
      </c>
      <c r="AC110" s="91">
        <v>63214.26</v>
      </c>
    </row>
    <row r="111" spans="1:32" x14ac:dyDescent="0.2">
      <c r="A111" s="252" t="s">
        <v>2229</v>
      </c>
      <c r="B111" s="90">
        <v>517122.32</v>
      </c>
      <c r="C111" s="90">
        <v>12113</v>
      </c>
      <c r="D111" s="90">
        <v>99218.45</v>
      </c>
      <c r="G111" s="252">
        <v>20320.349999999999</v>
      </c>
      <c r="H111" s="252">
        <v>289539.11</v>
      </c>
      <c r="K111" s="232">
        <v>0</v>
      </c>
      <c r="L111" s="232">
        <v>68271.67</v>
      </c>
      <c r="M111" s="232">
        <v>13830</v>
      </c>
      <c r="O111" s="252">
        <v>354740</v>
      </c>
      <c r="R111" s="252">
        <v>852668.5</v>
      </c>
      <c r="S111" s="74">
        <v>686664.15</v>
      </c>
      <c r="T111" s="74">
        <v>64980</v>
      </c>
      <c r="U111" s="74">
        <v>359.68</v>
      </c>
      <c r="W111" s="74">
        <v>603505.80000000005</v>
      </c>
      <c r="X111" s="74">
        <v>67702.84</v>
      </c>
      <c r="Y111" s="91">
        <v>792765.8</v>
      </c>
      <c r="AB111" s="91">
        <v>406420.32</v>
      </c>
      <c r="AC111" s="91">
        <v>78762.16</v>
      </c>
    </row>
    <row r="112" spans="1:32" x14ac:dyDescent="0.2">
      <c r="A112" s="252" t="s">
        <v>2230</v>
      </c>
      <c r="B112" s="90">
        <v>503256.62</v>
      </c>
      <c r="C112" s="90">
        <v>117789.7</v>
      </c>
      <c r="D112" s="90">
        <v>62087.94</v>
      </c>
      <c r="G112" s="252">
        <v>646052.84</v>
      </c>
      <c r="H112" s="252">
        <v>116129.71</v>
      </c>
      <c r="K112" s="232">
        <v>0</v>
      </c>
      <c r="L112" s="232">
        <v>53556.31</v>
      </c>
      <c r="M112" s="232">
        <v>3130</v>
      </c>
      <c r="O112" s="252">
        <v>131200</v>
      </c>
      <c r="Q112" s="252">
        <v>16940.939999999999</v>
      </c>
      <c r="R112" s="252">
        <v>1993338.97</v>
      </c>
      <c r="S112" s="74">
        <v>726566.61</v>
      </c>
      <c r="T112" s="74">
        <v>10800</v>
      </c>
      <c r="U112" s="74">
        <v>786.37</v>
      </c>
      <c r="W112" s="74">
        <v>800667</v>
      </c>
      <c r="X112" s="74">
        <v>26398.92</v>
      </c>
      <c r="Y112" s="91">
        <v>949368</v>
      </c>
      <c r="AB112" s="91">
        <v>270502.53000000003</v>
      </c>
      <c r="AC112" s="91">
        <v>66855.12</v>
      </c>
    </row>
    <row r="113" spans="1:32" x14ac:dyDescent="0.2">
      <c r="A113" s="252" t="s">
        <v>2231</v>
      </c>
      <c r="B113" s="90">
        <v>548333.84</v>
      </c>
      <c r="C113" s="90">
        <v>165216.87</v>
      </c>
      <c r="D113" s="90">
        <v>141187.54</v>
      </c>
      <c r="G113" s="252">
        <v>5</v>
      </c>
      <c r="H113" s="252">
        <v>108535.8</v>
      </c>
      <c r="K113" s="232">
        <v>0</v>
      </c>
      <c r="L113" s="232">
        <v>63887.3</v>
      </c>
      <c r="M113" s="232">
        <v>18980</v>
      </c>
      <c r="O113" s="252">
        <v>191</v>
      </c>
      <c r="R113" s="252">
        <v>3276385.87</v>
      </c>
      <c r="S113" s="74">
        <v>720701.41</v>
      </c>
      <c r="U113" s="74">
        <v>913.14</v>
      </c>
      <c r="W113" s="74">
        <v>99852</v>
      </c>
      <c r="X113" s="74">
        <v>36587.96</v>
      </c>
      <c r="Y113" s="91">
        <v>392012</v>
      </c>
      <c r="AB113" s="91">
        <v>257806.94</v>
      </c>
      <c r="AC113" s="91">
        <v>54539.71</v>
      </c>
      <c r="AF113" s="91">
        <v>1797</v>
      </c>
    </row>
    <row r="114" spans="1:32" x14ac:dyDescent="0.2">
      <c r="A114" s="252" t="s">
        <v>2232</v>
      </c>
      <c r="B114" s="90">
        <v>521949.44</v>
      </c>
      <c r="C114" s="90">
        <v>4938.84</v>
      </c>
      <c r="D114" s="90">
        <v>217739.97</v>
      </c>
      <c r="G114" s="252">
        <v>859182.16</v>
      </c>
      <c r="H114" s="252">
        <v>773828.39</v>
      </c>
      <c r="K114" s="232">
        <v>0</v>
      </c>
      <c r="L114" s="232">
        <v>59699.95</v>
      </c>
      <c r="N114" s="232">
        <v>62.38</v>
      </c>
      <c r="O114" s="252">
        <v>100000</v>
      </c>
      <c r="Q114" s="252">
        <v>1094.1199999999999</v>
      </c>
      <c r="R114" s="252">
        <v>3690825.96</v>
      </c>
      <c r="S114" s="74">
        <v>730390.07</v>
      </c>
      <c r="U114" s="74">
        <v>582.78</v>
      </c>
      <c r="W114" s="74">
        <v>691446</v>
      </c>
      <c r="X114" s="74">
        <v>44621.32</v>
      </c>
      <c r="Y114" s="91">
        <v>925021</v>
      </c>
      <c r="AB114" s="91">
        <v>321369.21999999997</v>
      </c>
      <c r="AC114" s="91">
        <v>174625.31</v>
      </c>
    </row>
    <row r="115" spans="1:32" x14ac:dyDescent="0.2">
      <c r="A115" s="252" t="s">
        <v>2233</v>
      </c>
      <c r="B115" s="90">
        <v>928240.48</v>
      </c>
      <c r="C115" s="90">
        <v>112634.95</v>
      </c>
      <c r="D115" s="90">
        <v>110984.01</v>
      </c>
      <c r="G115" s="252">
        <v>136450.75</v>
      </c>
      <c r="H115" s="252">
        <v>167305.62</v>
      </c>
      <c r="K115" s="232">
        <v>0</v>
      </c>
      <c r="L115" s="232">
        <v>45362.6</v>
      </c>
      <c r="M115" s="232">
        <v>3590</v>
      </c>
      <c r="O115" s="252">
        <v>81500</v>
      </c>
      <c r="Q115" s="252">
        <v>600</v>
      </c>
      <c r="R115" s="252">
        <v>1854865.59</v>
      </c>
      <c r="S115" s="74">
        <v>721103.16</v>
      </c>
      <c r="U115" s="74">
        <v>1572.09</v>
      </c>
      <c r="W115" s="74">
        <v>660306</v>
      </c>
      <c r="X115" s="74">
        <v>37447.72</v>
      </c>
      <c r="Y115" s="91">
        <v>877668</v>
      </c>
      <c r="AB115" s="91">
        <v>259991.25</v>
      </c>
      <c r="AC115" s="91">
        <v>36497.58</v>
      </c>
    </row>
    <row r="116" spans="1:32" x14ac:dyDescent="0.2">
      <c r="A116" s="252" t="s">
        <v>2234</v>
      </c>
      <c r="B116" s="90">
        <v>1055785.5</v>
      </c>
      <c r="C116" s="90">
        <v>127564.5</v>
      </c>
      <c r="D116" s="90">
        <v>239750.04</v>
      </c>
      <c r="G116" s="252">
        <v>406342.31</v>
      </c>
      <c r="H116" s="252">
        <v>890696.43</v>
      </c>
      <c r="K116" s="232">
        <v>0</v>
      </c>
      <c r="L116" s="232">
        <v>50225.07</v>
      </c>
      <c r="M116" s="232">
        <v>5000</v>
      </c>
      <c r="N116" s="232">
        <v>40000</v>
      </c>
      <c r="O116" s="252">
        <v>325174.8</v>
      </c>
      <c r="Q116" s="252">
        <v>3860</v>
      </c>
      <c r="R116" s="252">
        <v>1808375.97</v>
      </c>
      <c r="S116" s="74">
        <v>720685.98</v>
      </c>
      <c r="T116" s="74">
        <v>131067.2</v>
      </c>
      <c r="U116" s="74">
        <v>1961.4</v>
      </c>
      <c r="W116" s="74">
        <v>414981</v>
      </c>
      <c r="X116" s="74">
        <v>40180.720000000001</v>
      </c>
      <c r="Y116" s="91">
        <v>637521</v>
      </c>
      <c r="AB116" s="91">
        <v>287428.93</v>
      </c>
      <c r="AC116" s="91">
        <v>123777.18</v>
      </c>
    </row>
    <row r="117" spans="1:32" x14ac:dyDescent="0.2">
      <c r="A117" s="252" t="s">
        <v>2235</v>
      </c>
      <c r="B117" s="90">
        <v>981672.86</v>
      </c>
      <c r="C117" s="90">
        <v>63816.77</v>
      </c>
      <c r="D117" s="90">
        <v>240559.52</v>
      </c>
      <c r="G117" s="252">
        <v>330259.73</v>
      </c>
      <c r="H117" s="252">
        <v>391766.32</v>
      </c>
      <c r="K117" s="232">
        <v>0</v>
      </c>
      <c r="L117" s="232">
        <v>63011.87</v>
      </c>
      <c r="M117" s="232">
        <v>22890</v>
      </c>
      <c r="O117" s="252">
        <v>423178</v>
      </c>
      <c r="Q117" s="252">
        <v>2181</v>
      </c>
      <c r="R117" s="252">
        <v>2329931.42</v>
      </c>
      <c r="S117" s="74">
        <v>883038.35</v>
      </c>
      <c r="T117" s="74">
        <v>77214</v>
      </c>
      <c r="U117" s="74">
        <v>1126.76</v>
      </c>
      <c r="W117" s="74">
        <v>668640</v>
      </c>
      <c r="X117" s="74">
        <v>51615.11</v>
      </c>
      <c r="Y117" s="91">
        <v>877860</v>
      </c>
      <c r="AB117" s="91">
        <v>424219.78</v>
      </c>
      <c r="AC117" s="91">
        <v>89473.02</v>
      </c>
      <c r="AE117" s="91">
        <v>121315.75</v>
      </c>
    </row>
    <row r="118" spans="1:32" x14ac:dyDescent="0.2">
      <c r="A118" s="252" t="s">
        <v>2236</v>
      </c>
      <c r="B118" s="90">
        <v>254376.46</v>
      </c>
      <c r="C118" s="90">
        <v>28104.400000000001</v>
      </c>
      <c r="D118" s="90">
        <v>70465.679999999993</v>
      </c>
      <c r="G118" s="252">
        <v>1439107.16</v>
      </c>
      <c r="H118" s="252">
        <v>378537.7</v>
      </c>
      <c r="K118" s="232">
        <v>359000</v>
      </c>
      <c r="L118" s="232">
        <v>87193.97</v>
      </c>
      <c r="M118" s="232">
        <v>18420</v>
      </c>
      <c r="N118" s="232">
        <v>50000</v>
      </c>
      <c r="O118" s="252">
        <v>82400</v>
      </c>
      <c r="R118" s="252">
        <v>857017.52</v>
      </c>
      <c r="S118" s="74">
        <v>741534.04</v>
      </c>
      <c r="T118" s="74">
        <v>18100</v>
      </c>
      <c r="U118" s="74">
        <v>267.44</v>
      </c>
      <c r="W118" s="74">
        <v>408303</v>
      </c>
      <c r="X118" s="74">
        <v>57762.879999999997</v>
      </c>
      <c r="Y118" s="91">
        <v>661007</v>
      </c>
      <c r="AB118" s="91">
        <v>325562.21000000002</v>
      </c>
      <c r="AC118" s="91">
        <v>99796.83</v>
      </c>
    </row>
    <row r="119" spans="1:32" x14ac:dyDescent="0.2">
      <c r="A119" s="252" t="s">
        <v>2319</v>
      </c>
      <c r="B119" s="90">
        <v>231910.37</v>
      </c>
      <c r="C119" s="90">
        <v>4294.6499999999996</v>
      </c>
      <c r="D119" s="90">
        <v>168873.53</v>
      </c>
      <c r="G119" s="252">
        <v>941327.71</v>
      </c>
      <c r="H119" s="252">
        <v>95231.43</v>
      </c>
      <c r="K119" s="232">
        <v>130000</v>
      </c>
      <c r="L119" s="232">
        <v>51720.14</v>
      </c>
      <c r="M119" s="232">
        <v>0</v>
      </c>
      <c r="O119" s="252">
        <v>40000</v>
      </c>
      <c r="R119" s="252">
        <v>2768353.45</v>
      </c>
      <c r="S119" s="74">
        <v>607881.07999999996</v>
      </c>
      <c r="U119" s="74">
        <v>274.2</v>
      </c>
      <c r="W119" s="74">
        <v>331884</v>
      </c>
      <c r="X119" s="74">
        <v>36755.01</v>
      </c>
      <c r="Y119" s="91">
        <v>494146</v>
      </c>
      <c r="AB119" s="91">
        <v>237132.65</v>
      </c>
      <c r="AC119" s="91">
        <v>87018</v>
      </c>
    </row>
    <row r="120" spans="1:32" x14ac:dyDescent="0.2">
      <c r="A120" s="252" t="s">
        <v>2320</v>
      </c>
      <c r="B120" s="90">
        <v>270123.48</v>
      </c>
      <c r="C120" s="90">
        <v>4784.6000000000004</v>
      </c>
      <c r="D120" s="90">
        <v>23098.3</v>
      </c>
      <c r="G120" s="252">
        <v>357050.41</v>
      </c>
      <c r="H120" s="252">
        <v>134688.5</v>
      </c>
      <c r="K120" s="232">
        <v>60000</v>
      </c>
      <c r="L120" s="232">
        <v>73621.91</v>
      </c>
      <c r="M120" s="232">
        <v>5120</v>
      </c>
      <c r="O120" s="252">
        <v>43050</v>
      </c>
      <c r="Q120" s="252">
        <v>8071</v>
      </c>
      <c r="R120" s="252">
        <v>3313708.59</v>
      </c>
      <c r="S120" s="74">
        <v>622392.56999999995</v>
      </c>
      <c r="U120" s="74">
        <v>264.72000000000003</v>
      </c>
      <c r="W120" s="74">
        <v>694344</v>
      </c>
      <c r="X120" s="74">
        <v>46072.55</v>
      </c>
      <c r="Y120" s="91">
        <v>836984</v>
      </c>
      <c r="AB120" s="91">
        <v>296158.38</v>
      </c>
      <c r="AC120" s="91">
        <v>34727.14</v>
      </c>
    </row>
    <row r="121" spans="1:32" x14ac:dyDescent="0.2">
      <c r="A121" s="252" t="s">
        <v>2332</v>
      </c>
      <c r="B121" s="90">
        <v>660624.61</v>
      </c>
      <c r="C121" s="90">
        <v>4092.7</v>
      </c>
      <c r="D121" s="90">
        <v>47118.080000000002</v>
      </c>
      <c r="G121" s="252">
        <v>652490.39</v>
      </c>
      <c r="H121" s="252">
        <v>81929.649999999994</v>
      </c>
      <c r="K121" s="232">
        <v>0</v>
      </c>
      <c r="L121" s="232">
        <v>43586.7</v>
      </c>
      <c r="M121" s="232">
        <v>120000</v>
      </c>
      <c r="R121" s="252">
        <v>3532326.06</v>
      </c>
      <c r="S121" s="74">
        <v>1032704.13</v>
      </c>
      <c r="U121" s="74">
        <v>980.76</v>
      </c>
      <c r="W121" s="74">
        <v>543123</v>
      </c>
      <c r="X121" s="74">
        <v>36169.199999999997</v>
      </c>
      <c r="Y121" s="91">
        <v>724974</v>
      </c>
      <c r="AB121" s="91">
        <v>537105.31000000006</v>
      </c>
      <c r="AC121" s="91">
        <v>96917.9</v>
      </c>
    </row>
    <row r="122" spans="1:32" x14ac:dyDescent="0.2">
      <c r="A122" s="252" t="s">
        <v>2237</v>
      </c>
      <c r="B122" s="90">
        <v>404240.55</v>
      </c>
      <c r="C122" s="90">
        <v>0</v>
      </c>
      <c r="D122" s="90">
        <v>166759.26</v>
      </c>
      <c r="G122" s="252">
        <v>1157149.69</v>
      </c>
      <c r="H122" s="252">
        <v>616965.89</v>
      </c>
      <c r="K122" s="232">
        <v>0</v>
      </c>
      <c r="L122" s="232">
        <v>30760</v>
      </c>
      <c r="N122" s="232">
        <v>636.16</v>
      </c>
      <c r="O122" s="252">
        <v>291290</v>
      </c>
      <c r="P122" s="252">
        <v>431805.14</v>
      </c>
      <c r="Q122" s="252">
        <v>380722.05</v>
      </c>
      <c r="R122" s="252">
        <v>1454124.22</v>
      </c>
      <c r="S122" s="74">
        <v>1070366.74</v>
      </c>
      <c r="T122" s="74">
        <v>55000</v>
      </c>
      <c r="U122" s="74">
        <v>911.92</v>
      </c>
      <c r="W122" s="74">
        <v>548808.69999999995</v>
      </c>
      <c r="X122" s="74">
        <v>157200</v>
      </c>
      <c r="Y122" s="91">
        <v>1062928.7</v>
      </c>
      <c r="AB122" s="91">
        <v>603581.25</v>
      </c>
      <c r="AC122" s="91">
        <v>159541.59</v>
      </c>
    </row>
    <row r="123" spans="1:32" x14ac:dyDescent="0.2">
      <c r="A123" s="252" t="s">
        <v>2238</v>
      </c>
      <c r="B123" s="90">
        <v>300044.77</v>
      </c>
      <c r="C123" s="90">
        <v>0</v>
      </c>
      <c r="D123" s="90">
        <v>51241.66</v>
      </c>
      <c r="G123" s="252">
        <v>145822.57</v>
      </c>
      <c r="H123" s="252">
        <v>275802.82</v>
      </c>
      <c r="K123" s="232">
        <v>4000</v>
      </c>
      <c r="L123" s="232">
        <v>38838.300000000003</v>
      </c>
      <c r="N123" s="232">
        <v>450.3</v>
      </c>
      <c r="P123" s="252">
        <v>324701.88</v>
      </c>
      <c r="R123" s="252">
        <v>5145573.0199999996</v>
      </c>
      <c r="S123" s="74">
        <v>662817.98</v>
      </c>
      <c r="T123" s="74">
        <v>94000</v>
      </c>
      <c r="U123" s="74">
        <v>775.27</v>
      </c>
      <c r="W123" s="74">
        <v>1175932</v>
      </c>
      <c r="X123" s="74">
        <v>75000</v>
      </c>
      <c r="Y123" s="91">
        <v>1532752</v>
      </c>
      <c r="AB123" s="91">
        <v>361823.49</v>
      </c>
      <c r="AC123" s="91">
        <v>55699.38</v>
      </c>
    </row>
    <row r="124" spans="1:32" x14ac:dyDescent="0.2">
      <c r="A124" s="252" t="s">
        <v>2239</v>
      </c>
      <c r="B124" s="90">
        <v>49965.58</v>
      </c>
      <c r="C124" s="90">
        <v>7115</v>
      </c>
      <c r="D124" s="90">
        <v>70071.740000000005</v>
      </c>
      <c r="G124" s="252">
        <v>2</v>
      </c>
      <c r="H124" s="252">
        <v>7707.28</v>
      </c>
      <c r="L124" s="232">
        <v>15900</v>
      </c>
      <c r="N124" s="232">
        <v>106000</v>
      </c>
      <c r="R124" s="252">
        <v>2682156.15</v>
      </c>
      <c r="S124" s="74">
        <v>386954</v>
      </c>
      <c r="U124" s="74">
        <v>183.41</v>
      </c>
      <c r="W124" s="74">
        <v>142632</v>
      </c>
      <c r="X124" s="74">
        <v>44000</v>
      </c>
      <c r="Y124" s="91">
        <v>404372</v>
      </c>
      <c r="AB124" s="91">
        <v>151704.29999999999</v>
      </c>
      <c r="AC124" s="91">
        <v>2499.96</v>
      </c>
      <c r="AD124" s="91">
        <v>29652</v>
      </c>
    </row>
    <row r="125" spans="1:32" x14ac:dyDescent="0.2">
      <c r="A125" s="252" t="s">
        <v>2240</v>
      </c>
      <c r="B125" s="90">
        <v>312098.49</v>
      </c>
      <c r="C125" s="90">
        <v>0</v>
      </c>
      <c r="D125" s="90">
        <v>89920.35</v>
      </c>
      <c r="G125" s="252">
        <v>551725.02</v>
      </c>
      <c r="H125" s="252">
        <v>45220.63</v>
      </c>
      <c r="K125" s="232">
        <v>0</v>
      </c>
      <c r="L125" s="232">
        <v>61600</v>
      </c>
      <c r="N125" s="232">
        <v>0</v>
      </c>
      <c r="Q125" s="252">
        <v>-1215771.3999999999</v>
      </c>
      <c r="R125" s="252">
        <v>2132666.9300000002</v>
      </c>
      <c r="S125" s="74">
        <v>576286.5</v>
      </c>
      <c r="T125" s="74">
        <v>55000</v>
      </c>
      <c r="U125" s="74">
        <v>573.12</v>
      </c>
      <c r="W125" s="74">
        <v>583254</v>
      </c>
      <c r="X125" s="74">
        <v>59000</v>
      </c>
      <c r="Y125" s="91">
        <v>765414</v>
      </c>
      <c r="AB125" s="91">
        <v>267901.32</v>
      </c>
      <c r="AC125" s="91">
        <v>78594.84</v>
      </c>
    </row>
    <row r="126" spans="1:32" x14ac:dyDescent="0.2">
      <c r="A126" s="252" t="s">
        <v>2241</v>
      </c>
      <c r="B126" s="90">
        <v>798076.18</v>
      </c>
      <c r="C126" s="90">
        <v>12950.69</v>
      </c>
      <c r="D126" s="90">
        <v>104170.9</v>
      </c>
      <c r="G126" s="252">
        <v>930689.87</v>
      </c>
      <c r="H126" s="252">
        <v>239842.86</v>
      </c>
      <c r="K126" s="232">
        <v>15895</v>
      </c>
      <c r="L126" s="232">
        <v>45992.3</v>
      </c>
      <c r="N126" s="232">
        <v>12.6</v>
      </c>
      <c r="O126" s="252">
        <v>100000</v>
      </c>
      <c r="R126" s="252">
        <v>2748053.22</v>
      </c>
      <c r="S126" s="74">
        <v>672724.58</v>
      </c>
      <c r="U126" s="74">
        <v>1757.78</v>
      </c>
      <c r="W126" s="74">
        <v>700613</v>
      </c>
      <c r="X126" s="74">
        <v>64400</v>
      </c>
      <c r="Y126" s="91">
        <v>1054048</v>
      </c>
      <c r="AB126" s="91">
        <v>479907.66</v>
      </c>
      <c r="AC126" s="91">
        <v>78894</v>
      </c>
    </row>
    <row r="127" spans="1:32" x14ac:dyDescent="0.2">
      <c r="A127" s="252" t="s">
        <v>2242</v>
      </c>
      <c r="B127" s="90">
        <v>784956.83</v>
      </c>
      <c r="C127" s="90">
        <v>0</v>
      </c>
      <c r="D127" s="90">
        <v>92466.49</v>
      </c>
      <c r="G127" s="252">
        <v>288596.88</v>
      </c>
      <c r="H127" s="252">
        <v>533723.86</v>
      </c>
      <c r="K127" s="232">
        <v>0</v>
      </c>
      <c r="L127" s="232">
        <v>53204.86</v>
      </c>
      <c r="N127" s="232">
        <v>5000</v>
      </c>
      <c r="P127" s="252">
        <v>592794.93999999994</v>
      </c>
      <c r="R127" s="252">
        <v>2326269.85</v>
      </c>
      <c r="S127" s="74">
        <v>710157.64</v>
      </c>
      <c r="U127" s="74">
        <v>1705.4</v>
      </c>
      <c r="W127" s="74">
        <v>329490</v>
      </c>
      <c r="X127" s="74">
        <v>48400</v>
      </c>
      <c r="Y127" s="91">
        <v>686525</v>
      </c>
      <c r="AB127" s="91">
        <v>386451.5</v>
      </c>
      <c r="AC127" s="91">
        <v>32842.870000000003</v>
      </c>
    </row>
    <row r="128" spans="1:32" x14ac:dyDescent="0.2">
      <c r="A128" s="252" t="s">
        <v>2243</v>
      </c>
      <c r="B128" s="90">
        <v>166253.06</v>
      </c>
      <c r="C128" s="90">
        <v>0</v>
      </c>
      <c r="D128" s="90">
        <v>58141.87</v>
      </c>
      <c r="G128" s="252">
        <v>2291434.69</v>
      </c>
      <c r="H128" s="252">
        <v>98182.9</v>
      </c>
      <c r="L128" s="232">
        <v>32833.06</v>
      </c>
      <c r="N128" s="232">
        <v>12.63</v>
      </c>
      <c r="R128" s="252">
        <v>3580405.02</v>
      </c>
      <c r="S128" s="74">
        <v>417879</v>
      </c>
      <c r="U128" s="74">
        <v>369.32</v>
      </c>
      <c r="W128" s="74">
        <v>735231</v>
      </c>
      <c r="X128" s="74">
        <v>58000</v>
      </c>
      <c r="Y128" s="91">
        <v>1032531</v>
      </c>
      <c r="AB128" s="91">
        <v>312546.62</v>
      </c>
      <c r="AC128" s="91">
        <v>48178.86</v>
      </c>
    </row>
    <row r="129" spans="1:32" x14ac:dyDescent="0.2">
      <c r="A129" s="252" t="s">
        <v>2244</v>
      </c>
      <c r="B129" s="90">
        <v>703913.61</v>
      </c>
      <c r="C129" s="90">
        <v>14757</v>
      </c>
      <c r="D129" s="90">
        <v>87101.85</v>
      </c>
      <c r="G129" s="252">
        <v>405050.08</v>
      </c>
      <c r="H129" s="252">
        <v>43260.82</v>
      </c>
      <c r="L129" s="232">
        <v>300</v>
      </c>
      <c r="N129" s="232">
        <v>150000</v>
      </c>
      <c r="P129" s="252">
        <v>1275271.24</v>
      </c>
      <c r="R129" s="252">
        <v>2242898.44</v>
      </c>
      <c r="S129" s="74">
        <v>443300.44</v>
      </c>
      <c r="U129" s="74">
        <v>1338.89</v>
      </c>
      <c r="W129" s="74">
        <v>846550</v>
      </c>
      <c r="X129" s="74">
        <v>10</v>
      </c>
      <c r="Y129" s="91">
        <v>958510</v>
      </c>
      <c r="AB129" s="91">
        <v>417466.84</v>
      </c>
      <c r="AC129" s="91">
        <v>46941</v>
      </c>
      <c r="AF129" s="91">
        <v>11990</v>
      </c>
    </row>
    <row r="130" spans="1:32" x14ac:dyDescent="0.2">
      <c r="A130" s="252" t="s">
        <v>2321</v>
      </c>
      <c r="B130" s="90">
        <v>241421.32</v>
      </c>
      <c r="C130" s="90">
        <v>0</v>
      </c>
      <c r="D130" s="90">
        <v>67631.48</v>
      </c>
      <c r="G130" s="252">
        <v>1372214</v>
      </c>
      <c r="H130" s="252">
        <v>637099.02</v>
      </c>
      <c r="L130" s="232">
        <v>29406.67</v>
      </c>
      <c r="N130" s="232">
        <v>7425</v>
      </c>
      <c r="P130" s="252">
        <v>-2895289.86</v>
      </c>
      <c r="R130" s="252">
        <v>3888577.01</v>
      </c>
      <c r="S130" s="74">
        <v>591110.37</v>
      </c>
      <c r="U130" s="74">
        <v>483.02</v>
      </c>
      <c r="W130" s="74">
        <v>650432</v>
      </c>
      <c r="X130" s="74">
        <v>51000</v>
      </c>
      <c r="Y130" s="91">
        <v>923912</v>
      </c>
      <c r="AB130" s="91">
        <v>353545.14</v>
      </c>
      <c r="AC130" s="91">
        <v>26910</v>
      </c>
    </row>
    <row r="131" spans="1:32" x14ac:dyDescent="0.2">
      <c r="A131" s="252" t="s">
        <v>2322</v>
      </c>
      <c r="B131" s="90">
        <v>91196.56</v>
      </c>
      <c r="C131" s="90">
        <v>0</v>
      </c>
      <c r="D131" s="90">
        <v>44776.71</v>
      </c>
      <c r="G131" s="252">
        <v>3678668.95</v>
      </c>
      <c r="H131" s="252">
        <v>368752.42</v>
      </c>
      <c r="L131" s="232">
        <v>79650</v>
      </c>
      <c r="P131" s="252">
        <v>-2803193.59</v>
      </c>
      <c r="R131" s="252">
        <v>6097995.7300000004</v>
      </c>
      <c r="S131" s="74">
        <v>500484.38</v>
      </c>
      <c r="U131" s="74">
        <v>225.51</v>
      </c>
      <c r="W131" s="74">
        <v>352980</v>
      </c>
      <c r="X131" s="74">
        <v>45000</v>
      </c>
      <c r="Y131" s="91">
        <v>552159</v>
      </c>
      <c r="AB131" s="91">
        <v>346189.8</v>
      </c>
      <c r="AC131" s="91">
        <v>150526.13</v>
      </c>
    </row>
    <row r="132" spans="1:32" x14ac:dyDescent="0.2">
      <c r="A132" s="252" t="s">
        <v>2245</v>
      </c>
      <c r="B132" s="90">
        <v>394656.87</v>
      </c>
      <c r="C132" s="90">
        <v>26463</v>
      </c>
      <c r="D132" s="90">
        <v>143751.42000000001</v>
      </c>
      <c r="G132" s="252">
        <v>637412.93000000005</v>
      </c>
      <c r="H132" s="252">
        <v>82606.63</v>
      </c>
      <c r="K132" s="232">
        <v>10000</v>
      </c>
      <c r="L132" s="232">
        <v>89054.21</v>
      </c>
      <c r="N132" s="232">
        <v>2812</v>
      </c>
      <c r="O132" s="252">
        <v>43510</v>
      </c>
      <c r="Q132" s="252">
        <v>195157.38</v>
      </c>
      <c r="R132" s="252">
        <v>3801436</v>
      </c>
      <c r="S132" s="74">
        <v>1401696.64</v>
      </c>
      <c r="T132" s="74">
        <v>4500</v>
      </c>
      <c r="U132" s="74">
        <v>1099.45</v>
      </c>
      <c r="W132" s="74">
        <v>831968.1</v>
      </c>
      <c r="Y132" s="91">
        <v>1399693.1</v>
      </c>
      <c r="AA132" s="91">
        <v>4340</v>
      </c>
      <c r="AB132" s="91">
        <v>745041.57</v>
      </c>
      <c r="AC132" s="91">
        <v>98253.03</v>
      </c>
    </row>
    <row r="133" spans="1:32" x14ac:dyDescent="0.2">
      <c r="A133" s="252" t="s">
        <v>2246</v>
      </c>
      <c r="B133" s="90">
        <v>489325.49</v>
      </c>
      <c r="C133" s="90">
        <v>18450</v>
      </c>
      <c r="D133" s="90">
        <v>182773.94</v>
      </c>
      <c r="G133" s="252">
        <v>430332.3</v>
      </c>
      <c r="H133" s="252">
        <v>18529.62</v>
      </c>
      <c r="K133" s="232">
        <v>1600</v>
      </c>
      <c r="L133" s="232">
        <v>50802.5</v>
      </c>
      <c r="N133" s="232">
        <v>1770</v>
      </c>
      <c r="Q133" s="252">
        <v>96715.79</v>
      </c>
      <c r="R133" s="252">
        <v>2453088.7400000002</v>
      </c>
      <c r="S133" s="74">
        <v>982451.99</v>
      </c>
      <c r="U133" s="74">
        <v>883.34</v>
      </c>
      <c r="W133" s="74">
        <v>647409.4</v>
      </c>
      <c r="X133" s="74">
        <v>26937</v>
      </c>
      <c r="Y133" s="91">
        <v>961558.4</v>
      </c>
      <c r="AB133" s="91">
        <v>511359.25</v>
      </c>
      <c r="AC133" s="91">
        <v>41506.81</v>
      </c>
    </row>
    <row r="134" spans="1:32" x14ac:dyDescent="0.2">
      <c r="A134" s="252" t="s">
        <v>2247</v>
      </c>
      <c r="B134" s="90">
        <v>315056.84999999998</v>
      </c>
      <c r="C134" s="90">
        <v>30407.8</v>
      </c>
      <c r="D134" s="90">
        <v>174103.76</v>
      </c>
      <c r="G134" s="252">
        <v>359289.67</v>
      </c>
      <c r="H134" s="252">
        <v>593735.24</v>
      </c>
      <c r="K134" s="232">
        <v>18680</v>
      </c>
      <c r="L134" s="232">
        <v>92977.82</v>
      </c>
      <c r="N134" s="232">
        <v>4554</v>
      </c>
      <c r="Q134" s="252">
        <v>176084.04</v>
      </c>
      <c r="R134" s="252">
        <v>3154882.42</v>
      </c>
      <c r="S134" s="74">
        <v>1658824.91</v>
      </c>
      <c r="U134" s="74">
        <v>1223.02</v>
      </c>
      <c r="W134" s="74">
        <v>963921</v>
      </c>
      <c r="X134" s="74">
        <v>6310</v>
      </c>
      <c r="Y134" s="91">
        <v>1682476</v>
      </c>
      <c r="Z134" s="91">
        <v>900</v>
      </c>
      <c r="AB134" s="91">
        <v>1052484.03</v>
      </c>
      <c r="AC134" s="91">
        <v>63323.24</v>
      </c>
      <c r="AF134" s="91">
        <v>50000</v>
      </c>
    </row>
    <row r="135" spans="1:32" x14ac:dyDescent="0.2">
      <c r="A135" s="252" t="s">
        <v>2248</v>
      </c>
      <c r="B135" s="90">
        <v>240646.47</v>
      </c>
      <c r="C135" s="90">
        <v>24799.05</v>
      </c>
      <c r="D135" s="90">
        <v>210673.73</v>
      </c>
      <c r="G135" s="252">
        <v>252604.26</v>
      </c>
      <c r="H135" s="252">
        <v>89247.8</v>
      </c>
      <c r="K135" s="232">
        <v>1950</v>
      </c>
      <c r="L135" s="232">
        <v>60540.12</v>
      </c>
      <c r="N135" s="232">
        <v>1990</v>
      </c>
      <c r="O135" s="252">
        <v>106640</v>
      </c>
      <c r="Q135" s="252">
        <v>56600.58</v>
      </c>
      <c r="R135" s="252">
        <v>2689973.6</v>
      </c>
      <c r="S135" s="74">
        <v>947496.98</v>
      </c>
      <c r="U135" s="74">
        <v>725.11</v>
      </c>
      <c r="W135" s="74">
        <v>354081</v>
      </c>
      <c r="Y135" s="91">
        <v>683361</v>
      </c>
      <c r="Z135" s="91">
        <v>3880</v>
      </c>
      <c r="AB135" s="91">
        <v>558122.21</v>
      </c>
      <c r="AC135" s="91">
        <v>62605.79</v>
      </c>
      <c r="AE135" s="91">
        <v>118591.47</v>
      </c>
    </row>
    <row r="136" spans="1:32" x14ac:dyDescent="0.2">
      <c r="A136" s="252" t="s">
        <v>2249</v>
      </c>
      <c r="B136" s="90">
        <v>273636.89</v>
      </c>
      <c r="C136" s="90">
        <v>24044.3</v>
      </c>
      <c r="D136" s="90">
        <v>104889.57</v>
      </c>
      <c r="G136" s="252">
        <v>718219.14</v>
      </c>
      <c r="H136" s="252">
        <v>22197.01</v>
      </c>
      <c r="L136" s="232">
        <v>51861.98</v>
      </c>
      <c r="N136" s="232">
        <v>2014</v>
      </c>
      <c r="O136" s="252">
        <v>20000</v>
      </c>
      <c r="Q136" s="252">
        <v>-6292.29</v>
      </c>
      <c r="R136" s="252">
        <v>2072080.16</v>
      </c>
      <c r="S136" s="74">
        <v>691669.38</v>
      </c>
      <c r="T136" s="74">
        <v>21800</v>
      </c>
      <c r="U136" s="74">
        <v>647.36</v>
      </c>
      <c r="W136" s="74">
        <v>345765</v>
      </c>
      <c r="X136" s="74">
        <v>2100</v>
      </c>
      <c r="Y136" s="91">
        <v>685925</v>
      </c>
      <c r="Z136" s="91">
        <v>1385</v>
      </c>
      <c r="AB136" s="91">
        <v>397815.39</v>
      </c>
      <c r="AC136" s="91">
        <v>63981.120000000003</v>
      </c>
    </row>
    <row r="137" spans="1:32" x14ac:dyDescent="0.2">
      <c r="A137" s="252" t="s">
        <v>2250</v>
      </c>
      <c r="B137" s="90">
        <v>336547.33</v>
      </c>
      <c r="C137" s="90">
        <v>23853.5</v>
      </c>
      <c r="D137" s="90">
        <v>514202.4</v>
      </c>
      <c r="G137" s="252">
        <v>434869.81</v>
      </c>
      <c r="H137" s="252">
        <v>32806.58</v>
      </c>
      <c r="L137" s="232">
        <v>76667.44</v>
      </c>
      <c r="N137" s="232">
        <v>2007</v>
      </c>
      <c r="Q137" s="252">
        <v>90980.44</v>
      </c>
      <c r="R137" s="252">
        <v>3517785.78</v>
      </c>
      <c r="S137" s="74">
        <v>1894475.78</v>
      </c>
      <c r="U137" s="74">
        <v>761.26</v>
      </c>
      <c r="W137" s="74">
        <v>837433.8</v>
      </c>
      <c r="Y137" s="91">
        <v>1293973.8</v>
      </c>
      <c r="AB137" s="91">
        <v>478549.8</v>
      </c>
      <c r="AC137" s="91">
        <v>31914.62</v>
      </c>
    </row>
    <row r="138" spans="1:32" x14ac:dyDescent="0.2">
      <c r="A138" s="252" t="s">
        <v>2251</v>
      </c>
      <c r="B138" s="90">
        <v>248626.05</v>
      </c>
      <c r="C138" s="90">
        <v>104933.25</v>
      </c>
      <c r="D138" s="90">
        <v>175173.62</v>
      </c>
      <c r="G138" s="252">
        <v>1080237.45</v>
      </c>
      <c r="H138" s="252">
        <v>184824.07</v>
      </c>
      <c r="K138" s="232">
        <v>79960</v>
      </c>
      <c r="L138" s="232">
        <v>59900.04</v>
      </c>
      <c r="N138" s="232">
        <v>2158</v>
      </c>
      <c r="O138" s="252">
        <v>101860</v>
      </c>
      <c r="Q138" s="252">
        <v>33667.96</v>
      </c>
      <c r="R138" s="252">
        <v>2461639.23</v>
      </c>
      <c r="S138" s="74">
        <v>708394.17</v>
      </c>
      <c r="U138" s="74">
        <v>633.6</v>
      </c>
      <c r="W138" s="74">
        <v>746865</v>
      </c>
      <c r="Y138" s="91">
        <v>1069367</v>
      </c>
      <c r="Z138" s="91">
        <v>600</v>
      </c>
      <c r="AB138" s="91">
        <v>557824.41</v>
      </c>
      <c r="AC138" s="91">
        <v>74113.960000000006</v>
      </c>
    </row>
    <row r="139" spans="1:32" x14ac:dyDescent="0.2">
      <c r="A139" s="252" t="s">
        <v>2252</v>
      </c>
      <c r="B139" s="90">
        <v>90921.68</v>
      </c>
      <c r="C139" s="90">
        <v>32052</v>
      </c>
      <c r="D139" s="90">
        <v>106790.83</v>
      </c>
      <c r="G139" s="252">
        <v>2111598.27</v>
      </c>
      <c r="H139" s="252">
        <v>24404.85</v>
      </c>
      <c r="K139" s="232">
        <v>0</v>
      </c>
      <c r="L139" s="232">
        <v>51967.17</v>
      </c>
      <c r="N139" s="232">
        <v>3292</v>
      </c>
      <c r="O139" s="252">
        <v>49470</v>
      </c>
      <c r="P139" s="252">
        <v>-313129.26</v>
      </c>
      <c r="Q139" s="252">
        <v>76469.789999999994</v>
      </c>
      <c r="R139" s="252">
        <v>1490475.39</v>
      </c>
      <c r="S139" s="74">
        <v>944301.84</v>
      </c>
      <c r="T139" s="74">
        <v>62920</v>
      </c>
      <c r="U139" s="74">
        <v>322.17</v>
      </c>
      <c r="W139" s="74">
        <v>543598.80000000005</v>
      </c>
      <c r="X139" s="74">
        <v>58670</v>
      </c>
      <c r="Y139" s="91">
        <v>1021798.8</v>
      </c>
      <c r="AB139" s="91">
        <v>653426.31999999995</v>
      </c>
      <c r="AC139" s="91">
        <v>129699.62</v>
      </c>
    </row>
    <row r="140" spans="1:32" x14ac:dyDescent="0.2">
      <c r="A140" s="252" t="s">
        <v>2253</v>
      </c>
      <c r="B140" s="90">
        <v>295348.55</v>
      </c>
      <c r="C140" s="90">
        <v>21301.05</v>
      </c>
      <c r="D140" s="90">
        <v>336784.74</v>
      </c>
      <c r="G140" s="252">
        <v>185780.67</v>
      </c>
      <c r="H140" s="252">
        <v>627986.87</v>
      </c>
      <c r="K140" s="232">
        <v>0</v>
      </c>
      <c r="L140" s="232">
        <v>0</v>
      </c>
      <c r="N140" s="232">
        <v>0</v>
      </c>
      <c r="O140" s="252">
        <v>148115</v>
      </c>
      <c r="P140" s="252">
        <v>-278782.13</v>
      </c>
      <c r="Q140" s="252">
        <v>68915.13</v>
      </c>
      <c r="R140" s="252">
        <v>3511106.83</v>
      </c>
      <c r="S140" s="74">
        <v>1415164.28</v>
      </c>
      <c r="W140" s="74">
        <v>718925</v>
      </c>
      <c r="Y140" s="91">
        <v>1310774</v>
      </c>
      <c r="AB140" s="91">
        <v>865684.99</v>
      </c>
      <c r="AC140" s="91">
        <v>30142.14</v>
      </c>
    </row>
    <row r="141" spans="1:32" x14ac:dyDescent="0.2">
      <c r="A141" s="252" t="s">
        <v>2254</v>
      </c>
      <c r="B141" s="90">
        <v>380644.18</v>
      </c>
      <c r="C141" s="90">
        <v>119415.75</v>
      </c>
      <c r="D141" s="90">
        <v>154819.97</v>
      </c>
      <c r="G141" s="252">
        <v>435671.61</v>
      </c>
      <c r="H141" s="252">
        <v>73568.77</v>
      </c>
      <c r="K141" s="232">
        <v>0</v>
      </c>
      <c r="L141" s="232">
        <v>80241.649999999994</v>
      </c>
      <c r="N141" s="232">
        <v>1122</v>
      </c>
      <c r="O141" s="252">
        <v>106375</v>
      </c>
      <c r="Q141" s="252">
        <v>-352</v>
      </c>
      <c r="R141" s="252">
        <v>1290976.01</v>
      </c>
      <c r="S141" s="74">
        <v>904411.25</v>
      </c>
      <c r="U141" s="74">
        <v>938.33</v>
      </c>
      <c r="W141" s="74">
        <v>956853</v>
      </c>
      <c r="X141" s="74">
        <v>4800</v>
      </c>
      <c r="Y141" s="91">
        <v>1186057</v>
      </c>
      <c r="AB141" s="91">
        <v>540703.34</v>
      </c>
      <c r="AC141" s="91">
        <v>101840.25</v>
      </c>
    </row>
    <row r="142" spans="1:32" x14ac:dyDescent="0.2">
      <c r="A142" s="252" t="s">
        <v>2255</v>
      </c>
      <c r="B142" s="90">
        <v>156577.57</v>
      </c>
      <c r="C142" s="90">
        <v>12400</v>
      </c>
      <c r="D142" s="90">
        <v>166366.71</v>
      </c>
      <c r="G142" s="252">
        <v>465955.56</v>
      </c>
      <c r="H142" s="252">
        <v>40845.79</v>
      </c>
      <c r="K142" s="232">
        <v>0</v>
      </c>
      <c r="L142" s="232">
        <v>64936.3</v>
      </c>
      <c r="N142" s="232">
        <v>2351</v>
      </c>
      <c r="Q142" s="252">
        <v>16075.8</v>
      </c>
      <c r="R142" s="252">
        <v>431311.75</v>
      </c>
      <c r="S142" s="74">
        <v>1601170.53</v>
      </c>
      <c r="U142" s="74">
        <v>541.29</v>
      </c>
      <c r="W142" s="74">
        <v>513639</v>
      </c>
      <c r="Y142" s="91">
        <v>954869</v>
      </c>
      <c r="Z142" s="91">
        <v>1700</v>
      </c>
      <c r="AB142" s="91">
        <v>399783.76</v>
      </c>
      <c r="AC142" s="91">
        <v>89538.7</v>
      </c>
    </row>
    <row r="143" spans="1:32" x14ac:dyDescent="0.2">
      <c r="A143" s="252" t="s">
        <v>2256</v>
      </c>
      <c r="B143" s="90">
        <v>214424.11</v>
      </c>
      <c r="C143" s="90">
        <v>39103.85</v>
      </c>
      <c r="D143" s="90">
        <v>183665.3</v>
      </c>
      <c r="G143" s="252">
        <v>684532.37</v>
      </c>
      <c r="H143" s="252">
        <v>119446.83</v>
      </c>
      <c r="K143" s="232">
        <v>0</v>
      </c>
      <c r="L143" s="232">
        <v>59759.3</v>
      </c>
      <c r="N143" s="232">
        <v>1545</v>
      </c>
      <c r="O143" s="252">
        <v>54400</v>
      </c>
      <c r="Q143" s="252">
        <v>102514.45</v>
      </c>
      <c r="R143" s="252">
        <v>2115546</v>
      </c>
      <c r="S143" s="74">
        <v>858701.16</v>
      </c>
      <c r="T143" s="74">
        <v>10500</v>
      </c>
      <c r="U143" s="74">
        <v>634.33000000000004</v>
      </c>
      <c r="W143" s="74">
        <v>579978</v>
      </c>
      <c r="X143" s="74">
        <v>11800</v>
      </c>
      <c r="Y143" s="91">
        <v>909403</v>
      </c>
      <c r="AB143" s="91">
        <v>517984.65</v>
      </c>
      <c r="AC143" s="91">
        <v>78700.72</v>
      </c>
    </row>
    <row r="144" spans="1:32" x14ac:dyDescent="0.2">
      <c r="A144" s="252" t="s">
        <v>2257</v>
      </c>
      <c r="B144" s="90">
        <v>66318.77</v>
      </c>
      <c r="C144" s="90">
        <v>5500</v>
      </c>
      <c r="D144" s="90">
        <v>120853.01</v>
      </c>
      <c r="G144" s="252">
        <v>1256648.82</v>
      </c>
      <c r="H144" s="252">
        <v>13630.03</v>
      </c>
      <c r="K144" s="232">
        <v>0</v>
      </c>
      <c r="L144" s="232">
        <v>49257.53</v>
      </c>
      <c r="N144" s="232">
        <v>1483</v>
      </c>
      <c r="Q144" s="252">
        <v>45030.15</v>
      </c>
      <c r="R144" s="252">
        <v>2263113.85</v>
      </c>
      <c r="S144" s="74">
        <v>569650.78</v>
      </c>
      <c r="U144" s="74">
        <v>311.3</v>
      </c>
      <c r="W144" s="74">
        <v>594996</v>
      </c>
      <c r="Y144" s="91">
        <v>860991</v>
      </c>
      <c r="Z144" s="91">
        <v>4160</v>
      </c>
      <c r="AB144" s="91">
        <v>332936.71000000002</v>
      </c>
      <c r="AC144" s="91">
        <v>90052.38</v>
      </c>
    </row>
    <row r="145" spans="1:32" x14ac:dyDescent="0.2">
      <c r="A145" s="252" t="s">
        <v>2258</v>
      </c>
      <c r="B145" s="90">
        <v>93605.47</v>
      </c>
      <c r="C145" s="90">
        <v>20581.5</v>
      </c>
      <c r="D145" s="90">
        <v>326800.19</v>
      </c>
      <c r="G145" s="252">
        <v>729960.8</v>
      </c>
      <c r="H145" s="252">
        <v>28557.34</v>
      </c>
      <c r="K145" s="232">
        <v>0</v>
      </c>
      <c r="L145" s="232">
        <v>71383.31</v>
      </c>
      <c r="N145" s="232">
        <v>2737</v>
      </c>
      <c r="O145" s="252">
        <v>10000</v>
      </c>
      <c r="Q145" s="252">
        <v>140107.18</v>
      </c>
      <c r="R145" s="252">
        <v>2512572.4500000002</v>
      </c>
      <c r="S145" s="74">
        <v>941943.29</v>
      </c>
      <c r="T145" s="74">
        <v>47000</v>
      </c>
      <c r="U145" s="74">
        <v>502.5</v>
      </c>
      <c r="W145" s="74">
        <v>960771</v>
      </c>
      <c r="Y145" s="91">
        <v>1391571</v>
      </c>
      <c r="Z145" s="91">
        <v>960</v>
      </c>
      <c r="AB145" s="91">
        <v>528744.31000000006</v>
      </c>
      <c r="AC145" s="91">
        <v>33167.85</v>
      </c>
      <c r="AE145" s="91">
        <v>156552.35</v>
      </c>
    </row>
    <row r="146" spans="1:32" x14ac:dyDescent="0.2">
      <c r="A146" s="252" t="s">
        <v>2259</v>
      </c>
      <c r="B146" s="90">
        <v>146722.46</v>
      </c>
      <c r="C146" s="90">
        <v>38290.449999999997</v>
      </c>
      <c r="D146" s="90">
        <v>164288.5</v>
      </c>
      <c r="G146" s="252">
        <v>1989798.66</v>
      </c>
      <c r="H146" s="252">
        <v>697012.75</v>
      </c>
      <c r="K146" s="232">
        <v>0</v>
      </c>
      <c r="L146" s="232">
        <v>74578.58</v>
      </c>
      <c r="N146" s="232">
        <v>2454</v>
      </c>
      <c r="Q146" s="252">
        <v>216126.25</v>
      </c>
      <c r="R146" s="252">
        <v>1298036.29</v>
      </c>
      <c r="S146" s="74">
        <v>1033168.25</v>
      </c>
      <c r="U146" s="74">
        <v>509.25</v>
      </c>
      <c r="W146" s="74">
        <v>694637</v>
      </c>
      <c r="X146" s="74">
        <v>6700</v>
      </c>
      <c r="Y146" s="91">
        <v>1096417</v>
      </c>
      <c r="AB146" s="91">
        <v>600607.05000000005</v>
      </c>
      <c r="AC146" s="91">
        <v>236060.34</v>
      </c>
    </row>
    <row r="147" spans="1:32" x14ac:dyDescent="0.2">
      <c r="A147" s="252" t="s">
        <v>2260</v>
      </c>
      <c r="B147" s="90">
        <v>225655.18</v>
      </c>
      <c r="C147" s="90">
        <v>67708.800000000003</v>
      </c>
      <c r="D147" s="90">
        <v>561816.93999999994</v>
      </c>
      <c r="G147" s="252">
        <v>776813.03</v>
      </c>
      <c r="H147" s="252">
        <v>165188.69</v>
      </c>
      <c r="K147" s="232">
        <v>63</v>
      </c>
      <c r="L147" s="232">
        <v>74111.58</v>
      </c>
      <c r="Q147" s="252">
        <v>301959.06</v>
      </c>
      <c r="R147" s="252">
        <v>1854562.35</v>
      </c>
      <c r="S147" s="74">
        <v>694396.22</v>
      </c>
      <c r="T147" s="74">
        <v>44280</v>
      </c>
      <c r="U147" s="74">
        <v>1640.25</v>
      </c>
      <c r="W147" s="74">
        <v>456813</v>
      </c>
      <c r="X147" s="74">
        <v>51928.800000000003</v>
      </c>
      <c r="Y147" s="91">
        <v>962353</v>
      </c>
      <c r="AB147" s="91">
        <v>532595.72</v>
      </c>
      <c r="AC147" s="91">
        <v>113279.34</v>
      </c>
    </row>
    <row r="148" spans="1:32" x14ac:dyDescent="0.2">
      <c r="A148" s="252" t="s">
        <v>2261</v>
      </c>
      <c r="B148" s="90">
        <v>1262010.24</v>
      </c>
      <c r="C148" s="90">
        <v>47506.15</v>
      </c>
      <c r="D148" s="90">
        <v>73580.02</v>
      </c>
      <c r="G148" s="252">
        <v>922427.11</v>
      </c>
      <c r="H148" s="252">
        <v>422375.23</v>
      </c>
      <c r="K148" s="232">
        <v>0</v>
      </c>
      <c r="L148" s="232">
        <v>81700</v>
      </c>
      <c r="Q148" s="252">
        <v>486310.76</v>
      </c>
      <c r="R148" s="252">
        <v>3974625.34</v>
      </c>
      <c r="S148" s="74">
        <v>1141708.57</v>
      </c>
      <c r="T148" s="74">
        <v>237850</v>
      </c>
      <c r="U148" s="74">
        <v>2154.7399999999998</v>
      </c>
      <c r="W148" s="74">
        <v>530838</v>
      </c>
      <c r="X148" s="74">
        <v>67448.960000000006</v>
      </c>
      <c r="Y148" s="91">
        <v>1054558</v>
      </c>
      <c r="AB148" s="91">
        <v>459766.53</v>
      </c>
      <c r="AC148" s="91">
        <v>182628.27</v>
      </c>
      <c r="AF148" s="91">
        <v>800</v>
      </c>
    </row>
    <row r="149" spans="1:32" x14ac:dyDescent="0.2">
      <c r="A149" s="252" t="s">
        <v>2262</v>
      </c>
      <c r="B149" s="90">
        <v>416089.36</v>
      </c>
      <c r="C149" s="90">
        <v>4624</v>
      </c>
      <c r="D149" s="90">
        <v>50329.31</v>
      </c>
      <c r="G149" s="252">
        <v>1061853.75</v>
      </c>
      <c r="H149" s="252">
        <v>315900.81</v>
      </c>
      <c r="I149" s="252">
        <v>3500</v>
      </c>
      <c r="K149" s="232">
        <v>9300</v>
      </c>
      <c r="L149" s="232">
        <v>65420.68</v>
      </c>
      <c r="Q149" s="252">
        <v>128779.28</v>
      </c>
      <c r="R149" s="252">
        <v>2427116.52</v>
      </c>
      <c r="S149" s="74">
        <v>379008.71</v>
      </c>
      <c r="U149" s="74">
        <v>883.88</v>
      </c>
      <c r="W149" s="74">
        <v>1035399.4</v>
      </c>
      <c r="X149" s="74">
        <v>36936.639999999999</v>
      </c>
      <c r="Y149" s="91">
        <v>1186299.3999999999</v>
      </c>
      <c r="AB149" s="91">
        <v>356951.14</v>
      </c>
      <c r="AC149" s="91">
        <v>131483.22</v>
      </c>
      <c r="AF149" s="91">
        <v>650</v>
      </c>
    </row>
    <row r="150" spans="1:32" x14ac:dyDescent="0.2">
      <c r="A150" s="252" t="s">
        <v>2263</v>
      </c>
      <c r="B150" s="90">
        <v>758503.75</v>
      </c>
      <c r="C150" s="90">
        <v>17121.419999999998</v>
      </c>
      <c r="D150" s="90">
        <v>233081.31</v>
      </c>
      <c r="G150" s="252">
        <v>887182.11</v>
      </c>
      <c r="H150" s="252">
        <v>496539.05</v>
      </c>
      <c r="K150" s="232">
        <v>440</v>
      </c>
      <c r="L150" s="232">
        <v>79400</v>
      </c>
      <c r="N150" s="232">
        <v>2005.62</v>
      </c>
      <c r="Q150" s="252">
        <v>502435.42</v>
      </c>
      <c r="R150" s="252">
        <v>2538450.7999999998</v>
      </c>
      <c r="S150" s="74">
        <v>510565.27</v>
      </c>
      <c r="U150" s="74">
        <v>1421.8</v>
      </c>
      <c r="W150" s="74">
        <v>1265475</v>
      </c>
      <c r="X150" s="74">
        <v>109335.96</v>
      </c>
      <c r="Y150" s="91">
        <v>1518649</v>
      </c>
      <c r="AB150" s="91">
        <v>466717.54</v>
      </c>
      <c r="AC150" s="91">
        <v>181591.29</v>
      </c>
    </row>
    <row r="151" spans="1:32" x14ac:dyDescent="0.2">
      <c r="A151" s="252" t="s">
        <v>2264</v>
      </c>
      <c r="B151" s="90">
        <v>756577.5</v>
      </c>
      <c r="C151" s="90">
        <v>49236.02</v>
      </c>
      <c r="D151" s="90">
        <v>367119.46</v>
      </c>
      <c r="G151" s="252">
        <v>1041828.13</v>
      </c>
      <c r="H151" s="252">
        <v>402816.53</v>
      </c>
      <c r="K151" s="232">
        <v>6760</v>
      </c>
      <c r="L151" s="232">
        <v>416916.43</v>
      </c>
      <c r="Q151" s="252">
        <v>291191.95</v>
      </c>
      <c r="R151" s="252">
        <v>3053279.47</v>
      </c>
      <c r="S151" s="74">
        <v>1053909.55</v>
      </c>
      <c r="U151" s="74">
        <v>1396.8</v>
      </c>
      <c r="W151" s="74">
        <v>627564</v>
      </c>
      <c r="X151" s="74">
        <v>184405.84</v>
      </c>
      <c r="Y151" s="91">
        <v>1066388</v>
      </c>
      <c r="AB151" s="91">
        <v>747937.01</v>
      </c>
      <c r="AC151" s="91">
        <v>91447.02</v>
      </c>
    </row>
    <row r="152" spans="1:32" x14ac:dyDescent="0.2">
      <c r="A152" s="252" t="s">
        <v>2265</v>
      </c>
      <c r="B152" s="90">
        <v>349192.41</v>
      </c>
      <c r="C152" s="90">
        <v>11411</v>
      </c>
      <c r="D152" s="90">
        <v>57851.93</v>
      </c>
      <c r="G152" s="252">
        <v>256214.96</v>
      </c>
      <c r="H152" s="252">
        <v>194866.22</v>
      </c>
      <c r="L152" s="232">
        <v>83378.600000000006</v>
      </c>
      <c r="Q152" s="252">
        <v>411308.96</v>
      </c>
      <c r="R152" s="252">
        <v>1819262.69</v>
      </c>
      <c r="S152" s="74">
        <v>656031.59</v>
      </c>
      <c r="U152" s="74">
        <v>743.16</v>
      </c>
      <c r="W152" s="74">
        <v>637686</v>
      </c>
      <c r="X152" s="74">
        <v>81130.559999999998</v>
      </c>
      <c r="Y152" s="91">
        <v>1070886</v>
      </c>
      <c r="AB152" s="91">
        <v>398764.9</v>
      </c>
      <c r="AC152" s="91">
        <v>59345.11</v>
      </c>
    </row>
    <row r="153" spans="1:32" x14ac:dyDescent="0.2">
      <c r="A153" s="252" t="s">
        <v>2266</v>
      </c>
      <c r="B153" s="90">
        <v>213003</v>
      </c>
      <c r="C153" s="90">
        <v>7334.7</v>
      </c>
      <c r="D153" s="90">
        <v>541042.53</v>
      </c>
      <c r="G153" s="252">
        <v>994965.5</v>
      </c>
      <c r="H153" s="252">
        <v>157053.87</v>
      </c>
      <c r="K153" s="232">
        <v>15310</v>
      </c>
      <c r="L153" s="232">
        <v>81238</v>
      </c>
      <c r="Q153" s="252">
        <v>363417.3</v>
      </c>
      <c r="R153" s="252">
        <v>2522678.58</v>
      </c>
      <c r="S153" s="74">
        <v>379186.8</v>
      </c>
      <c r="U153" s="74">
        <v>444.56</v>
      </c>
      <c r="W153" s="74">
        <v>1157205</v>
      </c>
      <c r="X153" s="74">
        <v>47359.24</v>
      </c>
      <c r="Y153" s="91">
        <v>1358585</v>
      </c>
      <c r="AB153" s="91">
        <v>385744.13</v>
      </c>
      <c r="AC153" s="91">
        <v>128927.64</v>
      </c>
    </row>
    <row r="154" spans="1:32" x14ac:dyDescent="0.2">
      <c r="A154" s="252" t="s">
        <v>2267</v>
      </c>
      <c r="B154" s="90">
        <v>272799.65999999997</v>
      </c>
      <c r="C154" s="90">
        <v>2678</v>
      </c>
      <c r="D154" s="90">
        <v>83640.929999999993</v>
      </c>
      <c r="G154" s="252">
        <v>1216198.21</v>
      </c>
      <c r="H154" s="252">
        <v>285100</v>
      </c>
      <c r="K154" s="232">
        <v>2400</v>
      </c>
      <c r="L154" s="232">
        <v>70601.3</v>
      </c>
      <c r="Q154" s="252">
        <v>324338.53000000003</v>
      </c>
      <c r="R154" s="252">
        <v>4801199.47</v>
      </c>
      <c r="S154" s="74">
        <v>442470.27</v>
      </c>
      <c r="U154" s="74">
        <v>650.20000000000005</v>
      </c>
      <c r="W154" s="74">
        <v>217539</v>
      </c>
      <c r="X154" s="74">
        <v>68816.56</v>
      </c>
      <c r="Y154" s="91">
        <v>520299</v>
      </c>
      <c r="AB154" s="91">
        <v>474036.91</v>
      </c>
      <c r="AC154" s="91">
        <v>212990.04</v>
      </c>
    </row>
    <row r="155" spans="1:32" x14ac:dyDescent="0.2">
      <c r="A155" s="252" t="s">
        <v>2268</v>
      </c>
      <c r="B155" s="90">
        <v>104189.78</v>
      </c>
      <c r="C155" s="90">
        <v>24761.9</v>
      </c>
      <c r="D155" s="90">
        <v>327449.93</v>
      </c>
      <c r="G155" s="252">
        <v>1387646.39</v>
      </c>
      <c r="H155" s="252">
        <v>216780.44</v>
      </c>
      <c r="K155" s="232">
        <v>23000</v>
      </c>
      <c r="L155" s="232">
        <v>168077.78</v>
      </c>
      <c r="Q155" s="252">
        <v>1077311.21</v>
      </c>
      <c r="R155" s="252">
        <v>5209136.26</v>
      </c>
      <c r="S155" s="74">
        <v>633831.24</v>
      </c>
      <c r="U155" s="74">
        <v>311.26</v>
      </c>
      <c r="W155" s="74">
        <v>922026</v>
      </c>
      <c r="X155" s="74">
        <v>79891.92</v>
      </c>
      <c r="Y155" s="91">
        <v>1260426</v>
      </c>
      <c r="AB155" s="91">
        <v>490778.76</v>
      </c>
      <c r="AC155" s="91">
        <v>238906.74</v>
      </c>
    </row>
    <row r="156" spans="1:32" x14ac:dyDescent="0.2">
      <c r="A156" s="252" t="s">
        <v>2269</v>
      </c>
      <c r="B156" s="90">
        <v>440420.49</v>
      </c>
      <c r="C156" s="90">
        <v>18795</v>
      </c>
      <c r="D156" s="90">
        <v>255433.57</v>
      </c>
      <c r="G156" s="252">
        <v>912872.17</v>
      </c>
      <c r="H156" s="252">
        <v>140744.97</v>
      </c>
      <c r="K156" s="232">
        <v>3000</v>
      </c>
      <c r="L156" s="232">
        <v>125022.28</v>
      </c>
      <c r="Q156" s="252">
        <v>365666.13</v>
      </c>
      <c r="R156" s="252">
        <v>2453318.4700000002</v>
      </c>
      <c r="S156" s="74">
        <v>352579.61</v>
      </c>
      <c r="U156" s="74">
        <v>906.87</v>
      </c>
      <c r="W156" s="74">
        <v>518994</v>
      </c>
      <c r="X156" s="74">
        <v>58592.42</v>
      </c>
      <c r="Y156" s="91">
        <v>655610.5</v>
      </c>
      <c r="AB156" s="91">
        <v>476638.45</v>
      </c>
      <c r="AC156" s="91">
        <v>131711.67000000001</v>
      </c>
    </row>
    <row r="157" spans="1:32" x14ac:dyDescent="0.2">
      <c r="A157" s="252" t="s">
        <v>2270</v>
      </c>
      <c r="B157" s="90">
        <v>828652.27</v>
      </c>
      <c r="C157" s="90">
        <v>65091.43</v>
      </c>
      <c r="D157" s="90">
        <v>372151.3</v>
      </c>
      <c r="G157" s="252">
        <v>330016.53000000003</v>
      </c>
      <c r="H157" s="252">
        <v>1303229.6399999999</v>
      </c>
      <c r="K157" s="232">
        <v>41040</v>
      </c>
      <c r="L157" s="232">
        <v>115831.54</v>
      </c>
      <c r="O157" s="252">
        <v>3100</v>
      </c>
      <c r="Q157" s="252">
        <v>558350.16</v>
      </c>
      <c r="R157" s="252">
        <v>4517827.99</v>
      </c>
      <c r="S157" s="74">
        <v>1059007.1599999999</v>
      </c>
      <c r="U157" s="74">
        <v>1570.42</v>
      </c>
      <c r="W157" s="74">
        <v>913899</v>
      </c>
      <c r="X157" s="74">
        <v>120514.17</v>
      </c>
      <c r="Y157" s="91">
        <v>1302520.45</v>
      </c>
      <c r="AB157" s="91">
        <v>664678.89</v>
      </c>
      <c r="AC157" s="91">
        <v>185314.18</v>
      </c>
    </row>
    <row r="158" spans="1:32" x14ac:dyDescent="0.2">
      <c r="A158" s="252" t="s">
        <v>2271</v>
      </c>
      <c r="B158" s="90">
        <v>570618.15</v>
      </c>
      <c r="C158" s="90">
        <v>4621.5</v>
      </c>
      <c r="D158" s="90">
        <v>45609.86</v>
      </c>
      <c r="G158" s="252">
        <v>552992.36</v>
      </c>
      <c r="H158" s="252">
        <v>160375.57</v>
      </c>
      <c r="K158" s="232">
        <v>0</v>
      </c>
      <c r="L158" s="232">
        <v>75866.41</v>
      </c>
      <c r="Q158" s="252">
        <v>385962.23</v>
      </c>
      <c r="R158" s="252">
        <v>3061336.79</v>
      </c>
      <c r="S158" s="74">
        <v>601630.57999999996</v>
      </c>
      <c r="U158" s="74">
        <v>1095.43</v>
      </c>
      <c r="W158" s="74">
        <v>737814</v>
      </c>
      <c r="X158" s="74">
        <v>85235.88</v>
      </c>
      <c r="Y158" s="91">
        <v>1051694</v>
      </c>
      <c r="AB158" s="91">
        <v>528148.66</v>
      </c>
      <c r="AC158" s="91">
        <v>151557.03</v>
      </c>
    </row>
    <row r="159" spans="1:32" x14ac:dyDescent="0.2">
      <c r="A159" s="252" t="s">
        <v>2272</v>
      </c>
      <c r="B159" s="90">
        <v>322309.84999999998</v>
      </c>
      <c r="C159" s="90">
        <v>32751.1</v>
      </c>
      <c r="D159" s="90">
        <v>238930.03</v>
      </c>
      <c r="G159" s="252">
        <v>1766272.79</v>
      </c>
      <c r="H159" s="252">
        <v>546233.65</v>
      </c>
      <c r="K159" s="232">
        <v>0</v>
      </c>
      <c r="L159" s="232">
        <v>198970.69</v>
      </c>
      <c r="Q159" s="252">
        <v>200726.69</v>
      </c>
      <c r="R159" s="252">
        <v>2227904.62</v>
      </c>
      <c r="S159" s="74">
        <v>506179.05</v>
      </c>
      <c r="U159" s="74">
        <v>394.48</v>
      </c>
      <c r="W159" s="74">
        <v>646535.4</v>
      </c>
      <c r="X159" s="74">
        <v>51664.959999999999</v>
      </c>
      <c r="Y159" s="91">
        <v>943545.4</v>
      </c>
      <c r="Z159" s="91">
        <v>8532</v>
      </c>
      <c r="AB159" s="91">
        <v>387330.93</v>
      </c>
      <c r="AC159" s="91">
        <v>37759</v>
      </c>
    </row>
    <row r="160" spans="1:32" x14ac:dyDescent="0.2">
      <c r="A160" s="252" t="s">
        <v>2273</v>
      </c>
      <c r="B160" s="90">
        <v>431862.37</v>
      </c>
      <c r="C160" s="90">
        <v>65794.100000000006</v>
      </c>
      <c r="D160" s="90">
        <v>240162.01</v>
      </c>
      <c r="G160" s="252">
        <v>1404755.29</v>
      </c>
      <c r="H160" s="252">
        <v>236564.69</v>
      </c>
      <c r="K160" s="232">
        <v>2500</v>
      </c>
      <c r="L160" s="232">
        <v>122343.9</v>
      </c>
      <c r="Q160" s="252">
        <v>249455.07</v>
      </c>
      <c r="R160" s="252">
        <v>1652500.79</v>
      </c>
      <c r="S160" s="74">
        <v>526754.49</v>
      </c>
      <c r="T160" s="74">
        <v>35000</v>
      </c>
      <c r="U160" s="74">
        <v>945.67</v>
      </c>
      <c r="W160" s="74">
        <v>362554.5</v>
      </c>
      <c r="X160" s="74">
        <v>34902.1</v>
      </c>
      <c r="Y160" s="91">
        <v>719844.5</v>
      </c>
      <c r="AB160" s="91">
        <v>362832.57</v>
      </c>
      <c r="AC160" s="91">
        <v>111379.74</v>
      </c>
    </row>
    <row r="161" spans="1:32" x14ac:dyDescent="0.2">
      <c r="A161" s="252" t="s">
        <v>2274</v>
      </c>
      <c r="B161" s="90">
        <v>430918.86</v>
      </c>
      <c r="C161" s="90">
        <v>0</v>
      </c>
      <c r="D161" s="90">
        <v>59735.519999999997</v>
      </c>
      <c r="G161" s="252">
        <v>1181189.8899999999</v>
      </c>
      <c r="H161" s="252">
        <v>400782.09</v>
      </c>
      <c r="L161" s="232">
        <v>123568.57</v>
      </c>
      <c r="Q161" s="252">
        <v>218521.19</v>
      </c>
      <c r="R161" s="252">
        <v>2038406.69</v>
      </c>
      <c r="S161" s="74">
        <v>340073.75</v>
      </c>
      <c r="U161" s="74">
        <v>1057.46</v>
      </c>
      <c r="W161" s="74">
        <v>556130</v>
      </c>
      <c r="X161" s="74">
        <v>40833.279999999999</v>
      </c>
      <c r="Y161" s="91">
        <v>746505</v>
      </c>
      <c r="AA161" s="91">
        <v>15035</v>
      </c>
      <c r="AB161" s="91">
        <v>262639.69</v>
      </c>
      <c r="AC161" s="91">
        <v>236964.54</v>
      </c>
    </row>
    <row r="162" spans="1:32" x14ac:dyDescent="0.2">
      <c r="A162" s="252" t="s">
        <v>2275</v>
      </c>
      <c r="B162" s="90">
        <v>610796.11</v>
      </c>
      <c r="C162" s="90">
        <v>3316.06</v>
      </c>
      <c r="D162" s="90">
        <v>80594.45</v>
      </c>
      <c r="G162" s="252">
        <v>1161013.5900000001</v>
      </c>
      <c r="H162" s="252">
        <v>296088.15000000002</v>
      </c>
      <c r="K162" s="232">
        <v>0</v>
      </c>
      <c r="L162" s="232">
        <v>75950</v>
      </c>
      <c r="Q162" s="252">
        <v>442700.66</v>
      </c>
      <c r="R162" s="252">
        <v>2546107.46</v>
      </c>
      <c r="S162" s="74">
        <v>657874.30000000005</v>
      </c>
      <c r="T162" s="74">
        <v>84030</v>
      </c>
      <c r="U162" s="74">
        <v>1005.65</v>
      </c>
      <c r="W162" s="74">
        <v>569639</v>
      </c>
      <c r="X162" s="74">
        <v>61619.79</v>
      </c>
      <c r="Y162" s="91">
        <v>927135.75</v>
      </c>
      <c r="AB162" s="91">
        <v>463787.18</v>
      </c>
      <c r="AC162" s="91">
        <v>148273.20000000001</v>
      </c>
      <c r="AF162" s="91">
        <v>12968</v>
      </c>
    </row>
    <row r="163" spans="1:32" x14ac:dyDescent="0.2">
      <c r="A163" s="252" t="s">
        <v>2276</v>
      </c>
      <c r="B163" s="90">
        <v>237598.1</v>
      </c>
      <c r="C163" s="90">
        <v>19034.830000000002</v>
      </c>
      <c r="D163" s="90">
        <v>40413.160000000003</v>
      </c>
      <c r="G163" s="252">
        <v>303809.69</v>
      </c>
      <c r="H163" s="252">
        <v>366187.53</v>
      </c>
      <c r="K163" s="232">
        <v>9154</v>
      </c>
      <c r="L163" s="232">
        <v>109250</v>
      </c>
      <c r="Q163" s="252">
        <v>263762.55</v>
      </c>
      <c r="R163" s="252">
        <v>2320392.7599999998</v>
      </c>
      <c r="S163" s="74">
        <v>543179.38</v>
      </c>
      <c r="U163" s="74">
        <v>545.86</v>
      </c>
      <c r="W163" s="74">
        <v>416871</v>
      </c>
      <c r="X163" s="74">
        <v>45803.24</v>
      </c>
      <c r="Y163" s="91">
        <v>699791</v>
      </c>
      <c r="AB163" s="91">
        <v>434302.91</v>
      </c>
      <c r="AC163" s="91">
        <v>134857.85</v>
      </c>
    </row>
    <row r="164" spans="1:32" x14ac:dyDescent="0.2">
      <c r="A164" s="252" t="s">
        <v>2325</v>
      </c>
      <c r="B164" s="90">
        <v>478014.83</v>
      </c>
      <c r="C164" s="90">
        <v>16649.5</v>
      </c>
      <c r="D164" s="90">
        <v>144564.81</v>
      </c>
      <c r="G164" s="252">
        <v>1091013.1200000001</v>
      </c>
      <c r="H164" s="252">
        <v>423868.66</v>
      </c>
      <c r="K164" s="232">
        <v>4900</v>
      </c>
      <c r="L164" s="232">
        <v>61277.26</v>
      </c>
      <c r="Q164" s="252">
        <v>254035.98</v>
      </c>
      <c r="R164" s="252">
        <v>2754433.99</v>
      </c>
      <c r="S164" s="74">
        <v>522459.75</v>
      </c>
      <c r="U164" s="74">
        <v>988.37</v>
      </c>
      <c r="W164" s="74">
        <v>569919</v>
      </c>
      <c r="X164" s="74">
        <v>63041.32</v>
      </c>
      <c r="Y164" s="91">
        <v>876559</v>
      </c>
      <c r="AB164" s="91">
        <v>370287.58</v>
      </c>
      <c r="AC164" s="91">
        <v>195092.17</v>
      </c>
      <c r="AF164" s="91">
        <v>6870</v>
      </c>
    </row>
    <row r="165" spans="1:32" x14ac:dyDescent="0.2">
      <c r="A165" s="252" t="s">
        <v>2329</v>
      </c>
      <c r="B165" s="90">
        <v>566655</v>
      </c>
      <c r="C165" s="90">
        <v>23900</v>
      </c>
      <c r="D165" s="90">
        <v>108854.21</v>
      </c>
      <c r="G165" s="252">
        <v>529190</v>
      </c>
      <c r="H165" s="252">
        <v>241798.97</v>
      </c>
      <c r="K165" s="232">
        <v>40181</v>
      </c>
      <c r="L165" s="232">
        <v>81487.600000000006</v>
      </c>
      <c r="M165" s="232">
        <v>16900</v>
      </c>
      <c r="Q165" s="252">
        <v>739953.83</v>
      </c>
      <c r="R165" s="252">
        <v>4164124</v>
      </c>
      <c r="S165" s="74">
        <v>770190.17</v>
      </c>
      <c r="T165" s="74">
        <v>92360</v>
      </c>
      <c r="U165" s="74">
        <v>1210.75</v>
      </c>
      <c r="W165" s="74">
        <v>2078370</v>
      </c>
      <c r="X165" s="74">
        <v>84624</v>
      </c>
      <c r="Y165" s="91">
        <v>2373310</v>
      </c>
      <c r="AB165" s="91">
        <v>706880.14</v>
      </c>
      <c r="AC165" s="91">
        <v>49255.02</v>
      </c>
    </row>
    <row r="166" spans="1:32" x14ac:dyDescent="0.2">
      <c r="A166" s="252" t="s">
        <v>2333</v>
      </c>
      <c r="B166" s="90">
        <v>346998.58</v>
      </c>
      <c r="C166" s="90">
        <v>2430.31</v>
      </c>
      <c r="D166" s="90">
        <v>345137.42</v>
      </c>
      <c r="G166" s="252">
        <v>962740.39</v>
      </c>
      <c r="H166" s="252">
        <v>300189.19</v>
      </c>
      <c r="K166" s="232">
        <v>0</v>
      </c>
      <c r="L166" s="232">
        <v>146033.12</v>
      </c>
      <c r="Q166" s="252">
        <v>216016.07</v>
      </c>
      <c r="R166" s="252">
        <v>3254719.47</v>
      </c>
      <c r="S166" s="74">
        <v>448084.33</v>
      </c>
      <c r="U166" s="74">
        <v>755.19</v>
      </c>
      <c r="W166" s="74">
        <v>399441</v>
      </c>
      <c r="X166" s="74">
        <v>23269.84</v>
      </c>
      <c r="Y166" s="91">
        <v>613161</v>
      </c>
      <c r="AB166" s="91">
        <v>243008.2</v>
      </c>
      <c r="AC166" s="91">
        <v>159994.66</v>
      </c>
    </row>
    <row r="167" spans="1:32" x14ac:dyDescent="0.2">
      <c r="A167" s="252" t="s">
        <v>2277</v>
      </c>
      <c r="B167" s="90">
        <v>625948.96</v>
      </c>
      <c r="C167" s="90">
        <v>591284.53</v>
      </c>
      <c r="D167" s="90">
        <v>72366.820000000007</v>
      </c>
      <c r="G167" s="252">
        <v>446280.86</v>
      </c>
      <c r="H167" s="252">
        <v>473343.77</v>
      </c>
      <c r="K167" s="232">
        <v>3000</v>
      </c>
      <c r="L167" s="232">
        <v>84724.85</v>
      </c>
      <c r="N167" s="232">
        <v>359.97</v>
      </c>
      <c r="P167" s="252">
        <v>38010.5</v>
      </c>
      <c r="Q167" s="252">
        <v>20750</v>
      </c>
      <c r="R167" s="252">
        <v>4774273.9400000004</v>
      </c>
      <c r="S167" s="74">
        <v>883283.82</v>
      </c>
      <c r="U167" s="74">
        <v>1137.0899999999999</v>
      </c>
      <c r="W167" s="74">
        <v>395199</v>
      </c>
      <c r="X167" s="74">
        <v>83000</v>
      </c>
      <c r="Y167" s="91">
        <v>667608</v>
      </c>
      <c r="AB167" s="91">
        <v>414710.14</v>
      </c>
      <c r="AC167" s="91">
        <v>166812.6</v>
      </c>
    </row>
    <row r="168" spans="1:32" x14ac:dyDescent="0.2">
      <c r="A168" s="252" t="s">
        <v>2278</v>
      </c>
      <c r="B168" s="90">
        <v>233587.26</v>
      </c>
      <c r="C168" s="90">
        <v>24136.95</v>
      </c>
      <c r="D168" s="90">
        <v>36886.07</v>
      </c>
      <c r="G168" s="252">
        <v>865947.14</v>
      </c>
      <c r="H168" s="252">
        <v>367770.58</v>
      </c>
      <c r="K168" s="232">
        <v>3000</v>
      </c>
      <c r="L168" s="232">
        <v>41181.300000000003</v>
      </c>
      <c r="N168" s="232">
        <v>212.49</v>
      </c>
      <c r="P168" s="252">
        <v>-260256.04</v>
      </c>
      <c r="Q168" s="252">
        <v>-2650</v>
      </c>
      <c r="R168" s="252">
        <v>3320080.98</v>
      </c>
      <c r="S168" s="74">
        <v>433552.46</v>
      </c>
      <c r="U168" s="74">
        <v>448.24</v>
      </c>
      <c r="W168" s="74">
        <v>925830.5</v>
      </c>
      <c r="X168" s="74">
        <v>50680</v>
      </c>
      <c r="Y168" s="91">
        <v>1049790.5</v>
      </c>
      <c r="AB168" s="91">
        <v>321513.84999999998</v>
      </c>
      <c r="AC168" s="91">
        <v>166220.67000000001</v>
      </c>
    </row>
    <row r="169" spans="1:32" x14ac:dyDescent="0.2">
      <c r="A169" s="252" t="s">
        <v>2279</v>
      </c>
      <c r="B169" s="90">
        <v>245698.57</v>
      </c>
      <c r="C169" s="90">
        <v>220168.69</v>
      </c>
      <c r="D169" s="90">
        <v>35327.67</v>
      </c>
      <c r="G169" s="252">
        <v>825396.99</v>
      </c>
      <c r="H169" s="252">
        <v>296387.49</v>
      </c>
      <c r="K169" s="232">
        <v>3000</v>
      </c>
      <c r="L169" s="232">
        <v>41522.5</v>
      </c>
      <c r="N169" s="232">
        <v>955.86</v>
      </c>
      <c r="P169" s="252">
        <v>-239048.11</v>
      </c>
      <c r="Q169" s="252">
        <v>21100</v>
      </c>
      <c r="R169" s="252">
        <v>2333757.04</v>
      </c>
      <c r="S169" s="74">
        <v>649930.38</v>
      </c>
      <c r="U169" s="74">
        <v>421.56</v>
      </c>
      <c r="W169" s="74">
        <v>697620</v>
      </c>
      <c r="X169" s="74">
        <v>57500</v>
      </c>
      <c r="Y169" s="91">
        <v>894340</v>
      </c>
      <c r="AB169" s="91">
        <v>432300.18</v>
      </c>
      <c r="AC169" s="91">
        <v>134092.74</v>
      </c>
    </row>
    <row r="170" spans="1:32" x14ac:dyDescent="0.2">
      <c r="A170" s="252" t="s">
        <v>2280</v>
      </c>
      <c r="B170" s="90">
        <v>1585012.09</v>
      </c>
      <c r="C170" s="90">
        <v>408081.25</v>
      </c>
      <c r="D170" s="90">
        <v>133102.73000000001</v>
      </c>
      <c r="G170" s="252">
        <v>129231.1</v>
      </c>
      <c r="H170" s="252">
        <v>256197.33</v>
      </c>
      <c r="K170" s="232">
        <v>2650</v>
      </c>
      <c r="L170" s="232">
        <v>69421.3</v>
      </c>
      <c r="N170" s="232">
        <v>0</v>
      </c>
      <c r="P170" s="252">
        <v>541546.69999999995</v>
      </c>
      <c r="Q170" s="252">
        <v>57090.99</v>
      </c>
      <c r="R170" s="252">
        <v>2500833.27</v>
      </c>
      <c r="S170" s="74">
        <v>1132458.0900000001</v>
      </c>
      <c r="T170" s="74">
        <v>330531</v>
      </c>
      <c r="U170" s="74">
        <v>3008.74</v>
      </c>
      <c r="W170" s="74">
        <v>678372</v>
      </c>
      <c r="X170" s="74">
        <v>95700</v>
      </c>
      <c r="Y170" s="91">
        <v>1115584</v>
      </c>
      <c r="AB170" s="91">
        <v>626872.93999999994</v>
      </c>
      <c r="AC170" s="91">
        <v>93876.6</v>
      </c>
    </row>
    <row r="171" spans="1:32" x14ac:dyDescent="0.2">
      <c r="A171" s="252" t="s">
        <v>2281</v>
      </c>
      <c r="B171" s="90">
        <v>1644335.1</v>
      </c>
      <c r="C171" s="90">
        <v>2556262.54</v>
      </c>
      <c r="D171" s="90">
        <v>130415.31</v>
      </c>
      <c r="G171" s="252">
        <v>548267.4</v>
      </c>
      <c r="H171" s="252">
        <v>693486.56</v>
      </c>
      <c r="K171" s="232">
        <v>1400</v>
      </c>
      <c r="L171" s="232">
        <v>118232.99</v>
      </c>
      <c r="N171" s="232">
        <v>2559.58</v>
      </c>
      <c r="O171" s="252">
        <v>800</v>
      </c>
      <c r="P171" s="252">
        <v>1408404.31</v>
      </c>
      <c r="Q171" s="252">
        <v>41253.370000000003</v>
      </c>
      <c r="R171" s="252">
        <v>1757956.06</v>
      </c>
      <c r="S171" s="74">
        <v>1950347.88</v>
      </c>
      <c r="T171" s="74">
        <v>85000</v>
      </c>
      <c r="U171" s="74">
        <v>3749.78</v>
      </c>
      <c r="W171" s="74">
        <v>737433</v>
      </c>
      <c r="X171" s="74">
        <v>103200</v>
      </c>
      <c r="Y171" s="91">
        <v>1035603</v>
      </c>
      <c r="AB171" s="91">
        <v>928028.97</v>
      </c>
      <c r="AC171" s="91">
        <v>205398.53</v>
      </c>
      <c r="AF171" s="91">
        <v>48600</v>
      </c>
    </row>
    <row r="172" spans="1:32" x14ac:dyDescent="0.2">
      <c r="A172" s="252" t="s">
        <v>2282</v>
      </c>
      <c r="B172" s="90">
        <v>353885.79</v>
      </c>
      <c r="C172" s="90">
        <v>209419.15</v>
      </c>
      <c r="D172" s="90">
        <v>26502.09</v>
      </c>
      <c r="G172" s="252">
        <v>854812.94</v>
      </c>
      <c r="H172" s="252">
        <v>133969.31</v>
      </c>
      <c r="K172" s="232">
        <v>3000</v>
      </c>
      <c r="L172" s="232">
        <v>40875.440000000002</v>
      </c>
      <c r="P172" s="252">
        <v>-310797.40000000002</v>
      </c>
      <c r="Q172" s="252">
        <v>17801</v>
      </c>
      <c r="R172" s="252">
        <v>2321876.0699999998</v>
      </c>
      <c r="S172" s="74">
        <v>520631.43</v>
      </c>
      <c r="T172" s="74">
        <v>10000</v>
      </c>
      <c r="U172" s="74">
        <v>676.61</v>
      </c>
      <c r="W172" s="74">
        <v>505701</v>
      </c>
      <c r="X172" s="74">
        <v>73200</v>
      </c>
      <c r="Y172" s="91">
        <v>654321</v>
      </c>
      <c r="AB172" s="91">
        <v>426205.18</v>
      </c>
      <c r="AC172" s="91">
        <v>138486.6</v>
      </c>
      <c r="AF172" s="91">
        <v>2160</v>
      </c>
    </row>
    <row r="173" spans="1:32" x14ac:dyDescent="0.2">
      <c r="A173" s="252" t="s">
        <v>2283</v>
      </c>
      <c r="B173" s="90">
        <v>665689.34</v>
      </c>
      <c r="C173" s="90">
        <v>668992.55000000005</v>
      </c>
      <c r="D173" s="90">
        <v>48785.67</v>
      </c>
      <c r="G173" s="252">
        <v>381323.69</v>
      </c>
      <c r="H173" s="252">
        <v>178536.47</v>
      </c>
      <c r="K173" s="232">
        <v>4000</v>
      </c>
      <c r="L173" s="232">
        <v>78109.3</v>
      </c>
      <c r="N173" s="232">
        <v>323.49</v>
      </c>
      <c r="P173" s="252">
        <v>98620.23</v>
      </c>
      <c r="Q173" s="252">
        <v>56557.62</v>
      </c>
      <c r="R173" s="252">
        <v>2694098.62</v>
      </c>
      <c r="S173" s="74">
        <v>691529.5</v>
      </c>
      <c r="T173" s="74">
        <v>30000</v>
      </c>
      <c r="U173" s="74">
        <v>1232.31</v>
      </c>
      <c r="W173" s="74">
        <v>526353</v>
      </c>
      <c r="X173" s="74">
        <v>83200</v>
      </c>
      <c r="Y173" s="91">
        <v>783693</v>
      </c>
      <c r="AA173" s="91">
        <v>5040</v>
      </c>
      <c r="AB173" s="91">
        <v>341523.1</v>
      </c>
      <c r="AC173" s="91">
        <v>117513.38</v>
      </c>
    </row>
    <row r="174" spans="1:32" x14ac:dyDescent="0.2">
      <c r="A174" s="252" t="s">
        <v>2323</v>
      </c>
      <c r="B174" s="90">
        <v>390877.74</v>
      </c>
      <c r="C174" s="90">
        <v>252597</v>
      </c>
      <c r="D174" s="90">
        <v>16171.62</v>
      </c>
      <c r="G174" s="252">
        <v>611890.18000000005</v>
      </c>
      <c r="H174" s="252">
        <v>184512.37</v>
      </c>
      <c r="L174" s="232">
        <v>33100</v>
      </c>
      <c r="P174" s="252">
        <v>50221.99</v>
      </c>
      <c r="Q174" s="252">
        <v>13700</v>
      </c>
      <c r="R174" s="252">
        <v>2583494.75</v>
      </c>
      <c r="S174" s="74">
        <v>620036.62</v>
      </c>
      <c r="T174" s="74">
        <v>40000</v>
      </c>
      <c r="U174" s="74">
        <v>692.42</v>
      </c>
      <c r="W174" s="74">
        <v>208530</v>
      </c>
      <c r="X174" s="74">
        <v>57000</v>
      </c>
      <c r="Y174" s="91">
        <v>517547</v>
      </c>
      <c r="AB174" s="91">
        <v>267529.46999999997</v>
      </c>
      <c r="AC174" s="91">
        <v>85513.78</v>
      </c>
      <c r="AF174" s="91">
        <v>1382.35</v>
      </c>
    </row>
    <row r="175" spans="1:32" x14ac:dyDescent="0.2">
      <c r="A175" s="252" t="s">
        <v>2334</v>
      </c>
      <c r="B175" s="90">
        <v>226467.57</v>
      </c>
      <c r="C175" s="90">
        <v>37884.449999999997</v>
      </c>
      <c r="D175" s="90">
        <v>37922.800000000003</v>
      </c>
      <c r="G175" s="252">
        <v>1215259.98</v>
      </c>
      <c r="H175" s="252">
        <v>71370.039999999994</v>
      </c>
      <c r="L175" s="232">
        <v>33393.730000000003</v>
      </c>
      <c r="P175" s="252">
        <v>-227846.8</v>
      </c>
      <c r="Q175" s="252">
        <v>27700</v>
      </c>
      <c r="R175" s="252">
        <v>2913433.4</v>
      </c>
      <c r="S175" s="74">
        <v>404712.65</v>
      </c>
      <c r="U175" s="74">
        <v>379.75</v>
      </c>
      <c r="W175" s="74">
        <v>347760</v>
      </c>
      <c r="X175" s="74">
        <v>47800</v>
      </c>
      <c r="Y175" s="91">
        <v>457020</v>
      </c>
      <c r="AA175" s="91">
        <v>10840</v>
      </c>
      <c r="AB175" s="91">
        <v>267977.26</v>
      </c>
      <c r="AC175" s="91">
        <v>78853.61</v>
      </c>
    </row>
    <row r="176" spans="1:32" x14ac:dyDescent="0.2">
      <c r="A176" s="252" t="s">
        <v>17</v>
      </c>
      <c r="B176" s="90">
        <v>1873687.39</v>
      </c>
      <c r="C176" s="90">
        <v>745186.61</v>
      </c>
      <c r="D176" s="90">
        <v>190507.06</v>
      </c>
      <c r="G176" s="252">
        <v>1062623.18</v>
      </c>
      <c r="H176" s="252">
        <v>443397.45</v>
      </c>
      <c r="L176" s="232">
        <v>73398.66</v>
      </c>
      <c r="N176" s="232">
        <v>10180</v>
      </c>
      <c r="Q176" s="252">
        <v>401051.84</v>
      </c>
      <c r="R176" s="252">
        <v>2535471.5499999998</v>
      </c>
      <c r="S176" s="74">
        <v>2431519.27</v>
      </c>
      <c r="U176" s="74">
        <v>1272.3499999999999</v>
      </c>
      <c r="W176" s="74">
        <v>330009</v>
      </c>
      <c r="X176" s="74">
        <v>124</v>
      </c>
      <c r="Y176" s="91">
        <v>938344</v>
      </c>
      <c r="Z176" s="91">
        <v>900</v>
      </c>
      <c r="AB176" s="91">
        <v>543413.86</v>
      </c>
      <c r="AC176" s="91">
        <v>192685.23</v>
      </c>
      <c r="AF176" s="91">
        <v>180</v>
      </c>
    </row>
    <row r="177" spans="1:32" x14ac:dyDescent="0.2">
      <c r="A177" s="252" t="s">
        <v>18</v>
      </c>
      <c r="B177" s="90">
        <v>571462.06999999995</v>
      </c>
      <c r="C177" s="90">
        <v>33800</v>
      </c>
      <c r="D177" s="90">
        <v>302370.08</v>
      </c>
      <c r="G177" s="252">
        <v>361503.85</v>
      </c>
      <c r="H177" s="252">
        <v>397339.03</v>
      </c>
      <c r="K177" s="232">
        <v>2900</v>
      </c>
      <c r="L177" s="232">
        <v>75668</v>
      </c>
      <c r="M177" s="232">
        <v>117250</v>
      </c>
      <c r="N177" s="232">
        <v>10215.23</v>
      </c>
      <c r="Q177" s="252">
        <v>208817.42</v>
      </c>
      <c r="R177" s="252">
        <v>3491897.05</v>
      </c>
      <c r="S177" s="74">
        <v>983390.2</v>
      </c>
      <c r="U177" s="74">
        <v>951.67</v>
      </c>
      <c r="W177" s="74">
        <v>760039.1</v>
      </c>
      <c r="X177" s="74">
        <v>88800</v>
      </c>
      <c r="Y177" s="91">
        <v>1224249.1000000001</v>
      </c>
      <c r="Z177" s="91">
        <v>5130</v>
      </c>
      <c r="AB177" s="91">
        <v>699436.51</v>
      </c>
      <c r="AC177" s="91">
        <v>112203.71</v>
      </c>
    </row>
    <row r="178" spans="1:32" x14ac:dyDescent="0.2">
      <c r="A178" s="252" t="s">
        <v>2284</v>
      </c>
      <c r="B178" s="90">
        <v>350727.03</v>
      </c>
      <c r="C178" s="90">
        <v>0</v>
      </c>
      <c r="D178" s="90">
        <v>129189.98</v>
      </c>
      <c r="G178" s="252">
        <v>9463355.1099999994</v>
      </c>
      <c r="H178" s="252">
        <v>2817717.16</v>
      </c>
      <c r="K178" s="232">
        <v>24876.54</v>
      </c>
      <c r="L178" s="232">
        <v>82333.56</v>
      </c>
      <c r="N178" s="232">
        <v>12</v>
      </c>
      <c r="Q178" s="252">
        <v>104204.56</v>
      </c>
      <c r="R178" s="252">
        <v>2917750.69</v>
      </c>
      <c r="S178" s="74">
        <v>1436078.77</v>
      </c>
      <c r="T178" s="74">
        <v>990603.15</v>
      </c>
      <c r="U178" s="74">
        <v>719.41</v>
      </c>
      <c r="W178" s="74">
        <v>926280</v>
      </c>
      <c r="X178" s="74">
        <v>18040</v>
      </c>
      <c r="Y178" s="91">
        <v>2369166</v>
      </c>
      <c r="Z178" s="91">
        <v>88650</v>
      </c>
      <c r="AB178" s="91">
        <v>795717.84</v>
      </c>
      <c r="AC178" s="91">
        <v>1104930.1000000001</v>
      </c>
      <c r="AE178" s="91">
        <v>416413.43</v>
      </c>
    </row>
    <row r="179" spans="1:32" x14ac:dyDescent="0.2">
      <c r="A179" s="252" t="s">
        <v>19</v>
      </c>
      <c r="B179" s="90">
        <v>253147.21</v>
      </c>
      <c r="C179" s="90">
        <v>15800</v>
      </c>
      <c r="D179" s="90">
        <v>29505.87</v>
      </c>
      <c r="G179" s="252">
        <v>217043.42</v>
      </c>
      <c r="H179" s="252">
        <v>230993.3</v>
      </c>
      <c r="K179" s="232">
        <v>0</v>
      </c>
      <c r="L179" s="232">
        <v>1048.5999999999999</v>
      </c>
      <c r="M179" s="232">
        <v>65000</v>
      </c>
      <c r="O179" s="252">
        <v>215000</v>
      </c>
      <c r="Q179" s="252">
        <v>88947.48</v>
      </c>
      <c r="R179" s="252">
        <v>3101018.9</v>
      </c>
      <c r="S179" s="74">
        <v>627790.46</v>
      </c>
      <c r="U179" s="74">
        <v>445.4</v>
      </c>
      <c r="X179" s="74">
        <v>6000</v>
      </c>
      <c r="Y179" s="91">
        <v>207100</v>
      </c>
      <c r="Z179" s="91">
        <v>11320</v>
      </c>
      <c r="AB179" s="91">
        <v>296456.08</v>
      </c>
      <c r="AC179" s="91">
        <v>192916.61</v>
      </c>
    </row>
    <row r="180" spans="1:32" x14ac:dyDescent="0.2">
      <c r="A180" s="252" t="s">
        <v>20</v>
      </c>
      <c r="B180" s="90">
        <v>1043799.81</v>
      </c>
      <c r="C180" s="90">
        <v>26037.1</v>
      </c>
      <c r="D180" s="90">
        <v>161887.24</v>
      </c>
      <c r="G180" s="252">
        <v>57319.42</v>
      </c>
      <c r="H180" s="252">
        <v>562757.29</v>
      </c>
      <c r="K180" s="232">
        <v>0</v>
      </c>
      <c r="L180" s="232">
        <v>74407.48</v>
      </c>
      <c r="M180" s="232">
        <v>70000</v>
      </c>
      <c r="N180" s="232">
        <v>10110.280000000001</v>
      </c>
      <c r="Q180" s="252">
        <v>337180.58</v>
      </c>
      <c r="R180" s="252">
        <v>254405.43</v>
      </c>
      <c r="S180" s="74">
        <v>1323995.49</v>
      </c>
      <c r="U180" s="74">
        <v>1139.53</v>
      </c>
      <c r="W180" s="74">
        <v>855563.4</v>
      </c>
      <c r="X180" s="74">
        <v>87600</v>
      </c>
      <c r="Y180" s="91">
        <v>1368773.4</v>
      </c>
      <c r="AB180" s="91">
        <v>419508.77</v>
      </c>
      <c r="AC180" s="91">
        <v>188392.92</v>
      </c>
    </row>
    <row r="181" spans="1:32" x14ac:dyDescent="0.2">
      <c r="A181" s="252" t="s">
        <v>21</v>
      </c>
      <c r="B181" s="90">
        <v>790977.33</v>
      </c>
      <c r="C181" s="90">
        <v>47666</v>
      </c>
      <c r="D181" s="90">
        <v>98751</v>
      </c>
      <c r="G181" s="252">
        <v>1344117.26</v>
      </c>
      <c r="H181" s="252">
        <v>271453.31</v>
      </c>
      <c r="K181" s="232">
        <v>154500</v>
      </c>
      <c r="L181" s="232">
        <v>56112.6</v>
      </c>
      <c r="M181" s="232">
        <v>114000</v>
      </c>
      <c r="N181" s="232">
        <v>10128.280000000001</v>
      </c>
      <c r="Q181" s="252">
        <v>359552.37</v>
      </c>
      <c r="R181" s="252">
        <v>4470863.96</v>
      </c>
      <c r="S181" s="74">
        <v>1904161.55</v>
      </c>
      <c r="U181" s="74">
        <v>985.7</v>
      </c>
      <c r="W181" s="74">
        <v>1246762.1100000001</v>
      </c>
      <c r="X181" s="74">
        <v>96800</v>
      </c>
      <c r="Y181" s="91">
        <v>1703282.11</v>
      </c>
      <c r="Z181" s="91">
        <v>3670</v>
      </c>
      <c r="AB181" s="91">
        <v>363905.95</v>
      </c>
      <c r="AC181" s="91">
        <v>108336.5</v>
      </c>
    </row>
    <row r="182" spans="1:32" x14ac:dyDescent="0.2">
      <c r="A182" s="252" t="s">
        <v>22</v>
      </c>
      <c r="B182" s="90">
        <v>873918.23</v>
      </c>
      <c r="C182" s="90">
        <v>46014.5</v>
      </c>
      <c r="D182" s="90">
        <v>117017.99</v>
      </c>
      <c r="G182" s="252">
        <v>111190.62</v>
      </c>
      <c r="H182" s="252">
        <v>96524.57</v>
      </c>
      <c r="K182" s="232">
        <v>20598</v>
      </c>
      <c r="L182" s="232">
        <v>118714.04</v>
      </c>
      <c r="M182" s="232">
        <v>68000</v>
      </c>
      <c r="N182" s="232">
        <v>12219.62</v>
      </c>
      <c r="Q182" s="252">
        <v>-399088.77</v>
      </c>
      <c r="R182" s="252">
        <v>1315785.06</v>
      </c>
      <c r="S182" s="74">
        <v>982791.76</v>
      </c>
      <c r="U182" s="74">
        <v>1079.94</v>
      </c>
      <c r="W182" s="74">
        <v>1358512.4</v>
      </c>
      <c r="X182" s="74">
        <v>90000</v>
      </c>
      <c r="Y182" s="91">
        <v>1716312.4</v>
      </c>
      <c r="AB182" s="91">
        <v>439916.73</v>
      </c>
      <c r="AC182" s="91">
        <v>122010.26</v>
      </c>
    </row>
    <row r="183" spans="1:32" x14ac:dyDescent="0.2">
      <c r="A183" s="252" t="s">
        <v>23</v>
      </c>
      <c r="B183" s="90">
        <v>1016019.16</v>
      </c>
      <c r="C183" s="90">
        <v>7735</v>
      </c>
      <c r="D183" s="90">
        <v>276993.75</v>
      </c>
      <c r="G183" s="252">
        <v>907351.5</v>
      </c>
      <c r="H183" s="252">
        <v>328957.77</v>
      </c>
      <c r="K183" s="232">
        <v>2450</v>
      </c>
      <c r="L183" s="232">
        <v>68684.83</v>
      </c>
      <c r="M183" s="232">
        <v>50055</v>
      </c>
      <c r="N183" s="232">
        <v>70325</v>
      </c>
      <c r="Q183" s="252">
        <v>342393.35</v>
      </c>
      <c r="R183" s="252">
        <v>1137972.49</v>
      </c>
      <c r="S183" s="74">
        <v>1215455.29</v>
      </c>
      <c r="T183" s="74">
        <v>92335</v>
      </c>
      <c r="U183" s="74">
        <v>1545.45</v>
      </c>
      <c r="W183" s="74">
        <v>974730.1</v>
      </c>
      <c r="X183" s="74">
        <v>84000</v>
      </c>
      <c r="Y183" s="91">
        <v>1454070.1</v>
      </c>
      <c r="Z183" s="91">
        <v>380</v>
      </c>
      <c r="AB183" s="91">
        <v>569262.07999999996</v>
      </c>
      <c r="AC183" s="91">
        <v>130727.99</v>
      </c>
      <c r="AF183" s="91">
        <v>171750</v>
      </c>
    </row>
    <row r="184" spans="1:32" x14ac:dyDescent="0.2">
      <c r="A184" s="252" t="s">
        <v>24</v>
      </c>
      <c r="B184" s="90">
        <v>1869625.33</v>
      </c>
      <c r="C184" s="90">
        <v>29881.64</v>
      </c>
      <c r="D184" s="90">
        <v>107200.32000000001</v>
      </c>
      <c r="G184" s="252">
        <v>1764477.49</v>
      </c>
      <c r="H184" s="252">
        <v>632032.22</v>
      </c>
      <c r="K184" s="232">
        <v>4500</v>
      </c>
      <c r="L184" s="232">
        <v>90626.55</v>
      </c>
      <c r="M184" s="232">
        <v>4200</v>
      </c>
      <c r="N184" s="232">
        <v>10069.16</v>
      </c>
      <c r="Q184" s="252">
        <v>850704.83</v>
      </c>
      <c r="R184" s="252">
        <v>1899168.01</v>
      </c>
      <c r="S184" s="74">
        <v>1952392.1</v>
      </c>
      <c r="U184" s="74">
        <v>2276.1</v>
      </c>
      <c r="W184" s="74">
        <v>543054.80000000005</v>
      </c>
      <c r="X184" s="74">
        <v>106800</v>
      </c>
      <c r="Y184" s="91">
        <v>1156974.8</v>
      </c>
      <c r="Z184" s="91">
        <v>10720</v>
      </c>
      <c r="AB184" s="91">
        <v>609476.06999999995</v>
      </c>
      <c r="AC184" s="91">
        <v>182278.76</v>
      </c>
    </row>
    <row r="185" spans="1:32" x14ac:dyDescent="0.2">
      <c r="A185" s="252" t="s">
        <v>25</v>
      </c>
      <c r="B185" s="90">
        <v>192633.13</v>
      </c>
      <c r="C185" s="90">
        <v>14204.86</v>
      </c>
      <c r="D185" s="90">
        <v>181947.24</v>
      </c>
      <c r="G185" s="252">
        <v>840962.94</v>
      </c>
      <c r="H185" s="252">
        <v>236206.11</v>
      </c>
      <c r="K185" s="232">
        <v>4200</v>
      </c>
      <c r="L185" s="232">
        <v>71293.740000000005</v>
      </c>
      <c r="M185" s="232">
        <v>10000</v>
      </c>
      <c r="N185" s="232">
        <v>10459.1</v>
      </c>
      <c r="Q185" s="252">
        <v>176094.12</v>
      </c>
      <c r="R185" s="252">
        <v>4128965.53</v>
      </c>
      <c r="S185" s="74">
        <v>706935.68</v>
      </c>
      <c r="T185" s="74">
        <v>210000</v>
      </c>
      <c r="U185" s="74">
        <v>825.62</v>
      </c>
      <c r="W185" s="74">
        <v>474040</v>
      </c>
      <c r="X185" s="74">
        <v>90400</v>
      </c>
      <c r="Y185" s="91">
        <v>855270</v>
      </c>
      <c r="Z185" s="91">
        <v>1080</v>
      </c>
      <c r="AB185" s="91">
        <v>692734.22</v>
      </c>
      <c r="AC185" s="91">
        <v>102953.26</v>
      </c>
    </row>
    <row r="186" spans="1:32" x14ac:dyDescent="0.2">
      <c r="A186" s="252" t="s">
        <v>26</v>
      </c>
      <c r="B186" s="90">
        <v>736376.09</v>
      </c>
      <c r="C186" s="90">
        <v>120722.61</v>
      </c>
      <c r="D186" s="90">
        <v>188020.34</v>
      </c>
      <c r="G186" s="252">
        <v>263333.92</v>
      </c>
      <c r="H186" s="252">
        <v>534900.18999999994</v>
      </c>
      <c r="K186" s="232">
        <v>0</v>
      </c>
      <c r="L186" s="232">
        <v>80447.3</v>
      </c>
      <c r="M186" s="232">
        <v>31900</v>
      </c>
      <c r="N186" s="232">
        <v>10000</v>
      </c>
      <c r="O186" s="252">
        <v>66240</v>
      </c>
      <c r="Q186" s="252">
        <v>317117.68</v>
      </c>
      <c r="R186" s="252">
        <v>1898710.57</v>
      </c>
      <c r="S186" s="74">
        <v>1316139.6000000001</v>
      </c>
      <c r="T186" s="74">
        <v>63000</v>
      </c>
      <c r="U186" s="74">
        <v>936.99</v>
      </c>
      <c r="W186" s="74">
        <v>1147778.5</v>
      </c>
      <c r="X186" s="74">
        <v>45000</v>
      </c>
      <c r="Y186" s="91">
        <v>1568348.5</v>
      </c>
      <c r="Z186" s="91">
        <v>7340</v>
      </c>
      <c r="AB186" s="91">
        <v>490000.87</v>
      </c>
      <c r="AC186" s="91">
        <v>68709</v>
      </c>
    </row>
    <row r="187" spans="1:32" x14ac:dyDescent="0.2">
      <c r="A187" s="252" t="s">
        <v>27</v>
      </c>
      <c r="B187" s="90">
        <v>696059.03</v>
      </c>
      <c r="C187" s="90">
        <v>6181.65</v>
      </c>
      <c r="D187" s="90">
        <v>33432.81</v>
      </c>
      <c r="G187" s="252">
        <v>185112.27</v>
      </c>
      <c r="H187" s="252">
        <v>654265.28</v>
      </c>
      <c r="K187" s="232">
        <v>4000</v>
      </c>
      <c r="L187" s="232">
        <v>77506.12</v>
      </c>
      <c r="N187" s="232">
        <v>12046.81</v>
      </c>
      <c r="Q187" s="252">
        <v>-651194.34</v>
      </c>
      <c r="R187" s="252">
        <v>2242933.0699999998</v>
      </c>
      <c r="S187" s="74">
        <v>937492.97</v>
      </c>
      <c r="U187" s="74">
        <v>762.7</v>
      </c>
      <c r="W187" s="74">
        <v>817377.4</v>
      </c>
      <c r="X187" s="74">
        <v>91200</v>
      </c>
      <c r="Y187" s="91">
        <v>1231437.3999999999</v>
      </c>
      <c r="Z187" s="91">
        <v>3870</v>
      </c>
      <c r="AB187" s="91">
        <v>366216.5</v>
      </c>
      <c r="AC187" s="91">
        <v>168903.66</v>
      </c>
      <c r="AE187" s="91">
        <v>77899.179999999993</v>
      </c>
    </row>
    <row r="188" spans="1:32" x14ac:dyDescent="0.2">
      <c r="A188" s="252" t="s">
        <v>2326</v>
      </c>
      <c r="B188" s="90">
        <v>382317.82</v>
      </c>
      <c r="C188" s="90">
        <v>18325</v>
      </c>
      <c r="D188" s="90">
        <v>121244.44</v>
      </c>
      <c r="G188" s="252">
        <v>833540.75</v>
      </c>
      <c r="H188" s="252">
        <v>350858.04</v>
      </c>
      <c r="K188" s="232">
        <v>13635</v>
      </c>
      <c r="L188" s="232">
        <v>62311.26</v>
      </c>
      <c r="N188" s="232">
        <v>10290.34</v>
      </c>
      <c r="Q188" s="252">
        <v>115328.68</v>
      </c>
      <c r="R188" s="252">
        <v>3605471.06</v>
      </c>
      <c r="S188" s="74">
        <v>960935.33</v>
      </c>
      <c r="U188" s="74">
        <v>347.23</v>
      </c>
      <c r="W188" s="74">
        <v>638020</v>
      </c>
      <c r="X188" s="74">
        <v>70800</v>
      </c>
      <c r="Y188" s="91">
        <v>1100920</v>
      </c>
      <c r="Z188" s="91">
        <v>4130</v>
      </c>
      <c r="AB188" s="91">
        <v>320314.26</v>
      </c>
      <c r="AC188" s="91">
        <v>166455.82</v>
      </c>
    </row>
    <row r="189" spans="1:32" x14ac:dyDescent="0.2">
      <c r="A189" s="252" t="s">
        <v>28</v>
      </c>
      <c r="B189" s="90">
        <v>1158722.6100000001</v>
      </c>
      <c r="C189" s="90">
        <v>155917.89000000001</v>
      </c>
      <c r="D189" s="90">
        <v>262233.82</v>
      </c>
      <c r="G189" s="252">
        <v>2049541.13</v>
      </c>
      <c r="H189" s="252">
        <v>260666.44</v>
      </c>
      <c r="K189" s="232">
        <v>13400</v>
      </c>
      <c r="L189" s="232">
        <v>81911.77</v>
      </c>
      <c r="N189" s="232">
        <v>146033.45000000001</v>
      </c>
      <c r="Q189" s="252">
        <v>384122.99</v>
      </c>
      <c r="R189" s="252">
        <v>3600900</v>
      </c>
      <c r="S189" s="74">
        <v>1319694.67</v>
      </c>
      <c r="U189" s="74">
        <v>1210.92</v>
      </c>
      <c r="W189" s="74">
        <v>788994.6</v>
      </c>
      <c r="X189" s="74">
        <v>526850</v>
      </c>
      <c r="Y189" s="91">
        <v>1195824.6000000001</v>
      </c>
      <c r="AB189" s="91">
        <v>499557.41</v>
      </c>
      <c r="AC189" s="91">
        <v>218404.38</v>
      </c>
    </row>
    <row r="190" spans="1:32" x14ac:dyDescent="0.2">
      <c r="A190" s="252" t="s">
        <v>2285</v>
      </c>
      <c r="B190" s="90">
        <v>476087.39</v>
      </c>
      <c r="C190" s="90">
        <v>15929</v>
      </c>
      <c r="D190" s="90">
        <v>84584.4</v>
      </c>
      <c r="G190" s="252">
        <v>727332.4</v>
      </c>
      <c r="H190" s="252">
        <v>106.91</v>
      </c>
      <c r="L190" s="232">
        <v>30286</v>
      </c>
      <c r="N190" s="232">
        <v>3750</v>
      </c>
      <c r="Q190" s="252">
        <v>84108.15</v>
      </c>
      <c r="R190" s="252">
        <v>2938659.03</v>
      </c>
      <c r="S190" s="74">
        <v>492423.31</v>
      </c>
      <c r="T190" s="74">
        <v>234130</v>
      </c>
      <c r="W190" s="74">
        <v>847663.59</v>
      </c>
      <c r="X190" s="74">
        <v>4500</v>
      </c>
      <c r="Y190" s="91">
        <v>1038856.59</v>
      </c>
      <c r="AB190" s="91">
        <v>230414.71</v>
      </c>
      <c r="AC190" s="91">
        <v>110368.8</v>
      </c>
    </row>
    <row r="191" spans="1:32" x14ac:dyDescent="0.2">
      <c r="A191" s="252" t="s">
        <v>2286</v>
      </c>
      <c r="B191" s="90">
        <v>70271.81</v>
      </c>
      <c r="C191" s="90">
        <v>1275</v>
      </c>
      <c r="D191" s="90">
        <v>179110.87</v>
      </c>
      <c r="G191" s="252">
        <v>1787533.52</v>
      </c>
      <c r="H191" s="252">
        <v>600958.74</v>
      </c>
      <c r="K191" s="232">
        <v>0</v>
      </c>
      <c r="L191" s="232">
        <v>37571.31</v>
      </c>
      <c r="N191" s="232">
        <v>532.29999999999995</v>
      </c>
      <c r="Q191" s="252">
        <v>13200</v>
      </c>
      <c r="R191" s="252">
        <v>309271.51</v>
      </c>
      <c r="S191" s="74">
        <v>526011.15</v>
      </c>
      <c r="U191" s="74">
        <v>953.16</v>
      </c>
      <c r="W191" s="74">
        <v>751875</v>
      </c>
      <c r="X191" s="74">
        <v>91500</v>
      </c>
      <c r="Y191" s="91">
        <v>972015</v>
      </c>
      <c r="AB191" s="91">
        <v>246466.82</v>
      </c>
      <c r="AC191" s="91">
        <v>15501.6</v>
      </c>
    </row>
    <row r="192" spans="1:32" x14ac:dyDescent="0.2">
      <c r="A192" s="252" t="s">
        <v>2287</v>
      </c>
      <c r="B192" s="90">
        <v>51022.58</v>
      </c>
      <c r="C192" s="90">
        <v>4100</v>
      </c>
      <c r="D192" s="90">
        <v>86525.25</v>
      </c>
      <c r="G192" s="252">
        <v>2590069.98</v>
      </c>
      <c r="H192" s="252">
        <v>235968.18</v>
      </c>
      <c r="K192" s="232">
        <v>0</v>
      </c>
      <c r="L192" s="232">
        <v>41317</v>
      </c>
      <c r="N192" s="232">
        <v>121.07</v>
      </c>
      <c r="Q192" s="252">
        <v>156494.44</v>
      </c>
      <c r="R192" s="252">
        <v>2920045.89</v>
      </c>
      <c r="S192" s="74">
        <v>690844.12</v>
      </c>
      <c r="U192" s="74">
        <v>427.89</v>
      </c>
      <c r="W192" s="74">
        <v>1209759.6499999999</v>
      </c>
      <c r="X192" s="74">
        <v>15740</v>
      </c>
      <c r="Y192" s="91">
        <v>1567319.65</v>
      </c>
      <c r="AB192" s="91">
        <v>371951.67</v>
      </c>
      <c r="AC192" s="91">
        <v>210344.6</v>
      </c>
    </row>
    <row r="193" spans="1:30" x14ac:dyDescent="0.2">
      <c r="A193" s="252" t="s">
        <v>2288</v>
      </c>
      <c r="B193" s="90">
        <v>448376.66</v>
      </c>
      <c r="C193" s="90">
        <v>1228</v>
      </c>
      <c r="D193" s="90">
        <v>83595.08</v>
      </c>
      <c r="G193" s="252">
        <v>487068.73</v>
      </c>
      <c r="H193" s="252">
        <v>372446.52</v>
      </c>
      <c r="K193" s="232">
        <v>0</v>
      </c>
      <c r="L193" s="232">
        <v>31080</v>
      </c>
      <c r="N193" s="232">
        <v>1536.61</v>
      </c>
      <c r="Q193" s="252">
        <v>48312.09</v>
      </c>
      <c r="R193" s="252">
        <v>2662416.9900000002</v>
      </c>
      <c r="S193" s="74">
        <v>511193.22</v>
      </c>
      <c r="T193" s="74">
        <v>223874</v>
      </c>
      <c r="U193" s="74">
        <v>873.43</v>
      </c>
      <c r="W193" s="74">
        <v>469728</v>
      </c>
      <c r="X193" s="74">
        <v>18000</v>
      </c>
      <c r="Y193" s="91">
        <v>668008</v>
      </c>
      <c r="AB193" s="91">
        <v>361688.15</v>
      </c>
      <c r="AC193" s="91">
        <v>87295.2</v>
      </c>
    </row>
    <row r="194" spans="1:30" x14ac:dyDescent="0.2">
      <c r="A194" s="252" t="s">
        <v>2289</v>
      </c>
      <c r="B194" s="90">
        <v>634887.53</v>
      </c>
      <c r="C194" s="90">
        <v>0</v>
      </c>
      <c r="D194" s="90">
        <v>43634.7</v>
      </c>
      <c r="G194" s="252">
        <v>267345.05</v>
      </c>
      <c r="H194" s="252">
        <v>196581.75</v>
      </c>
      <c r="K194" s="232">
        <v>0</v>
      </c>
      <c r="L194" s="232">
        <v>39640</v>
      </c>
      <c r="N194" s="232">
        <v>75.930000000000007</v>
      </c>
      <c r="Q194" s="252">
        <v>18000</v>
      </c>
      <c r="R194" s="252">
        <v>2577037.9500000002</v>
      </c>
      <c r="S194" s="74">
        <v>777145.27</v>
      </c>
      <c r="U194" s="74">
        <v>1150.96</v>
      </c>
      <c r="W194" s="74">
        <v>272496</v>
      </c>
      <c r="Y194" s="91">
        <v>618065</v>
      </c>
      <c r="AB194" s="91">
        <v>343392.51</v>
      </c>
      <c r="AC194" s="91">
        <v>92768.34</v>
      </c>
    </row>
    <row r="195" spans="1:30" x14ac:dyDescent="0.2">
      <c r="A195" s="252" t="s">
        <v>2290</v>
      </c>
      <c r="B195" s="90">
        <v>1248621.6599999999</v>
      </c>
      <c r="C195" s="90">
        <v>16883</v>
      </c>
      <c r="D195" s="90">
        <v>74490.320000000007</v>
      </c>
      <c r="G195" s="252">
        <v>735056.99</v>
      </c>
      <c r="H195" s="252">
        <v>643775.56000000006</v>
      </c>
      <c r="L195" s="232">
        <v>33250</v>
      </c>
      <c r="N195" s="232">
        <v>40936.589999999997</v>
      </c>
      <c r="Q195" s="252">
        <v>554040.53</v>
      </c>
      <c r="R195" s="252">
        <v>2987149.95</v>
      </c>
      <c r="S195" s="74">
        <v>809603.4</v>
      </c>
      <c r="U195" s="74">
        <v>1984.22</v>
      </c>
      <c r="W195" s="74">
        <v>423060</v>
      </c>
      <c r="X195" s="74">
        <v>78400</v>
      </c>
      <c r="Y195" s="91">
        <v>774000</v>
      </c>
      <c r="AB195" s="91">
        <v>460557.99</v>
      </c>
      <c r="AC195" s="91">
        <v>179738.6</v>
      </c>
    </row>
    <row r="196" spans="1:30" x14ac:dyDescent="0.2">
      <c r="A196" s="252" t="s">
        <v>2291</v>
      </c>
      <c r="B196" s="90">
        <v>913763.46</v>
      </c>
      <c r="C196" s="90">
        <v>29345.07</v>
      </c>
      <c r="D196" s="90">
        <v>182672.18</v>
      </c>
      <c r="G196" s="252">
        <v>3293044.89</v>
      </c>
      <c r="H196" s="252">
        <v>310790.53000000003</v>
      </c>
      <c r="K196" s="232">
        <v>0</v>
      </c>
      <c r="L196" s="232">
        <v>0</v>
      </c>
      <c r="M196" s="232">
        <v>51300</v>
      </c>
      <c r="N196" s="232">
        <v>934.57</v>
      </c>
      <c r="Q196" s="252">
        <v>178471.18</v>
      </c>
      <c r="R196" s="252">
        <v>2987149.95</v>
      </c>
      <c r="S196" s="74">
        <v>732244.33</v>
      </c>
      <c r="U196" s="74">
        <v>1433.48</v>
      </c>
      <c r="W196" s="74">
        <v>934200</v>
      </c>
      <c r="Y196" s="91">
        <v>955907</v>
      </c>
      <c r="AB196" s="91">
        <v>490828.1</v>
      </c>
      <c r="AC196" s="91">
        <v>3543.54</v>
      </c>
    </row>
    <row r="197" spans="1:30" x14ac:dyDescent="0.2">
      <c r="A197" s="252" t="s">
        <v>2292</v>
      </c>
      <c r="B197" s="90">
        <v>815049.46</v>
      </c>
      <c r="C197" s="90">
        <v>9453</v>
      </c>
      <c r="D197" s="90">
        <v>51227.49</v>
      </c>
      <c r="G197" s="252">
        <v>697701.9</v>
      </c>
      <c r="H197" s="252">
        <v>216511.27</v>
      </c>
      <c r="K197" s="232">
        <v>0</v>
      </c>
      <c r="L197" s="232">
        <v>20307</v>
      </c>
      <c r="N197" s="232">
        <v>185.19</v>
      </c>
      <c r="Q197" s="252">
        <v>321933.95</v>
      </c>
      <c r="R197" s="252">
        <v>2090614.96</v>
      </c>
      <c r="S197" s="74">
        <v>653535.93000000005</v>
      </c>
      <c r="U197" s="74">
        <v>1506.82</v>
      </c>
      <c r="W197" s="74">
        <v>791308.9</v>
      </c>
      <c r="X197" s="74">
        <v>62300</v>
      </c>
      <c r="Y197" s="91">
        <v>1118948.8999999999</v>
      </c>
      <c r="AB197" s="91">
        <v>335088.83</v>
      </c>
      <c r="AC197" s="91">
        <v>101567.48</v>
      </c>
      <c r="AD197" s="91">
        <v>0</v>
      </c>
    </row>
    <row r="198" spans="1:30" x14ac:dyDescent="0.2">
      <c r="A198" s="252" t="s">
        <v>2293</v>
      </c>
      <c r="B198" s="90">
        <v>1085448.6299999999</v>
      </c>
      <c r="C198" s="90">
        <v>279499.95</v>
      </c>
      <c r="D198" s="90">
        <v>70855.789999999994</v>
      </c>
      <c r="G198" s="252">
        <v>563415.49</v>
      </c>
      <c r="H198" s="252">
        <v>538941.5</v>
      </c>
      <c r="L198" s="232">
        <v>97925</v>
      </c>
      <c r="N198" s="232">
        <v>213.3</v>
      </c>
      <c r="Q198" s="252">
        <v>-40532.050000000003</v>
      </c>
      <c r="R198" s="252">
        <v>433496.95</v>
      </c>
      <c r="S198" s="74">
        <v>1261041.9099999999</v>
      </c>
      <c r="U198" s="74">
        <v>1669.75</v>
      </c>
      <c r="W198" s="74">
        <v>799320</v>
      </c>
      <c r="X198" s="74">
        <v>95900</v>
      </c>
      <c r="Y198" s="91">
        <v>1088075</v>
      </c>
      <c r="Z198" s="91">
        <v>4736</v>
      </c>
      <c r="AB198" s="91">
        <v>546688.56000000006</v>
      </c>
      <c r="AC198" s="91">
        <v>118396.94</v>
      </c>
    </row>
    <row r="199" spans="1:30" x14ac:dyDescent="0.2">
      <c r="A199" s="252" t="s">
        <v>2294</v>
      </c>
      <c r="B199" s="90">
        <v>908332.09</v>
      </c>
      <c r="C199" s="90">
        <v>0</v>
      </c>
      <c r="D199" s="90">
        <v>111826.89</v>
      </c>
      <c r="E199" s="90">
        <v>7374</v>
      </c>
      <c r="G199" s="252">
        <v>1031754.04</v>
      </c>
      <c r="H199" s="252">
        <v>-457502.78</v>
      </c>
      <c r="K199" s="232">
        <v>35000</v>
      </c>
      <c r="L199" s="232">
        <v>134282.10999999999</v>
      </c>
      <c r="M199" s="232">
        <v>7640</v>
      </c>
      <c r="Q199" s="252">
        <v>-1731260.95</v>
      </c>
      <c r="R199" s="252">
        <v>4047651.72</v>
      </c>
      <c r="S199" s="74">
        <v>518097.45</v>
      </c>
      <c r="U199" s="74">
        <v>1513.82</v>
      </c>
      <c r="W199" s="74">
        <v>799440</v>
      </c>
      <c r="Y199" s="91">
        <v>968040</v>
      </c>
      <c r="AA199" s="91">
        <v>7744</v>
      </c>
      <c r="AB199" s="91">
        <v>285775.27</v>
      </c>
      <c r="AC199" s="91">
        <v>749937.36</v>
      </c>
    </row>
    <row r="200" spans="1:30" x14ac:dyDescent="0.2">
      <c r="A200" s="252" t="s">
        <v>2295</v>
      </c>
      <c r="B200" s="90">
        <v>619398.30000000005</v>
      </c>
      <c r="C200" s="90">
        <v>19400</v>
      </c>
      <c r="D200" s="90">
        <v>93929.98</v>
      </c>
      <c r="E200" s="90">
        <v>0</v>
      </c>
      <c r="G200" s="252">
        <v>816051.85</v>
      </c>
      <c r="H200" s="252">
        <v>304139.40999999997</v>
      </c>
      <c r="K200" s="232">
        <v>3500</v>
      </c>
      <c r="L200" s="232">
        <v>81750.73</v>
      </c>
      <c r="Q200" s="252">
        <v>898871.81</v>
      </c>
      <c r="R200" s="252">
        <v>769808.6</v>
      </c>
      <c r="S200" s="74">
        <v>634317.51</v>
      </c>
      <c r="U200" s="74">
        <v>1000.18</v>
      </c>
      <c r="W200" s="74">
        <v>596700</v>
      </c>
      <c r="Y200" s="91">
        <v>807990</v>
      </c>
      <c r="AB200" s="91">
        <v>256886.95</v>
      </c>
      <c r="AC200" s="91">
        <v>90224.04</v>
      </c>
    </row>
    <row r="201" spans="1:30" x14ac:dyDescent="0.2">
      <c r="A201" s="252" t="s">
        <v>2296</v>
      </c>
      <c r="B201" s="90">
        <v>160976.59</v>
      </c>
      <c r="C201" s="90">
        <v>138720.53</v>
      </c>
      <c r="D201" s="90">
        <v>86841.2</v>
      </c>
      <c r="E201" s="90">
        <v>0</v>
      </c>
      <c r="G201" s="252">
        <v>989269.1</v>
      </c>
      <c r="H201" s="252">
        <v>177965.31</v>
      </c>
      <c r="K201" s="232">
        <v>25475</v>
      </c>
      <c r="L201" s="232">
        <v>20490</v>
      </c>
      <c r="M201" s="232">
        <v>57679</v>
      </c>
      <c r="Q201" s="252">
        <v>1838407.9</v>
      </c>
      <c r="S201" s="74">
        <v>664219.76</v>
      </c>
      <c r="T201" s="74">
        <v>195000</v>
      </c>
      <c r="U201" s="74">
        <v>636.15</v>
      </c>
      <c r="W201" s="74">
        <v>613704</v>
      </c>
      <c r="Y201" s="91">
        <v>942214</v>
      </c>
      <c r="AB201" s="91">
        <v>595787.02</v>
      </c>
      <c r="AC201" s="91">
        <v>81187.5</v>
      </c>
    </row>
    <row r="202" spans="1:30" x14ac:dyDescent="0.2">
      <c r="A202" s="252" t="s">
        <v>2297</v>
      </c>
      <c r="B202" s="90">
        <v>279504.43</v>
      </c>
      <c r="C202" s="90">
        <v>0</v>
      </c>
      <c r="D202" s="90">
        <v>35750.17</v>
      </c>
      <c r="E202" s="90">
        <v>0</v>
      </c>
      <c r="G202" s="252">
        <v>851869.96</v>
      </c>
      <c r="H202" s="252">
        <v>349250.12</v>
      </c>
      <c r="K202" s="232">
        <v>4000</v>
      </c>
      <c r="L202" s="232">
        <v>45900</v>
      </c>
      <c r="Q202" s="252">
        <v>-537437.31000000006</v>
      </c>
      <c r="R202" s="252">
        <v>2464354.4300000002</v>
      </c>
      <c r="S202" s="74">
        <v>504744.44</v>
      </c>
      <c r="U202" s="74">
        <v>470.54</v>
      </c>
      <c r="W202" s="74">
        <v>496587</v>
      </c>
      <c r="Y202" s="91">
        <v>723207</v>
      </c>
      <c r="AB202" s="91">
        <v>230950.86</v>
      </c>
      <c r="AC202" s="91">
        <v>175622.99</v>
      </c>
    </row>
    <row r="203" spans="1:30" x14ac:dyDescent="0.2">
      <c r="A203" s="252" t="s">
        <v>2298</v>
      </c>
      <c r="B203" s="90">
        <v>619116.47</v>
      </c>
      <c r="C203" s="90">
        <v>0</v>
      </c>
      <c r="D203" s="90">
        <v>188332.73</v>
      </c>
      <c r="G203" s="252">
        <v>1338004.1299999999</v>
      </c>
      <c r="H203" s="252">
        <v>235920.79</v>
      </c>
      <c r="K203" s="232">
        <v>76144</v>
      </c>
      <c r="L203" s="232">
        <v>112927.72</v>
      </c>
      <c r="Q203" s="252">
        <v>1079706.33</v>
      </c>
      <c r="R203" s="252">
        <v>1488605.78</v>
      </c>
      <c r="S203" s="74">
        <v>518947.43</v>
      </c>
      <c r="U203" s="74">
        <v>1152.1199999999999</v>
      </c>
      <c r="W203" s="74">
        <v>805074</v>
      </c>
      <c r="Y203" s="91">
        <v>1160894</v>
      </c>
      <c r="AB203" s="91">
        <v>288518.13</v>
      </c>
      <c r="AC203" s="91">
        <v>156395.44</v>
      </c>
    </row>
    <row r="204" spans="1:30" x14ac:dyDescent="0.2">
      <c r="A204" s="252" t="s">
        <v>2299</v>
      </c>
      <c r="B204" s="90">
        <v>657881.75</v>
      </c>
      <c r="C204" s="90">
        <v>600</v>
      </c>
      <c r="D204" s="90">
        <v>3654.4</v>
      </c>
      <c r="E204" s="90">
        <v>1415</v>
      </c>
      <c r="G204" s="252">
        <v>242119.42</v>
      </c>
      <c r="H204" s="252">
        <v>138838.35</v>
      </c>
      <c r="K204" s="232">
        <v>52050</v>
      </c>
      <c r="L204" s="232">
        <v>16713.03</v>
      </c>
      <c r="M204" s="232">
        <v>400</v>
      </c>
      <c r="Q204" s="252">
        <v>-1592681.02</v>
      </c>
      <c r="R204" s="252">
        <v>2328715.77</v>
      </c>
      <c r="S204" s="74">
        <v>395791.61</v>
      </c>
      <c r="T204" s="74">
        <v>205800</v>
      </c>
      <c r="U204" s="74">
        <v>940.05</v>
      </c>
      <c r="W204" s="74">
        <v>626220</v>
      </c>
      <c r="Y204" s="91">
        <v>720800</v>
      </c>
      <c r="AB204" s="91">
        <v>218826.6</v>
      </c>
      <c r="AC204" s="91">
        <v>41698.92</v>
      </c>
    </row>
    <row r="205" spans="1:30" x14ac:dyDescent="0.2">
      <c r="A205" s="252" t="s">
        <v>2300</v>
      </c>
      <c r="B205" s="90">
        <v>821393.09</v>
      </c>
      <c r="C205" s="90">
        <v>0</v>
      </c>
      <c r="D205" s="90">
        <v>136848.59</v>
      </c>
      <c r="G205" s="252">
        <v>2288512.2200000002</v>
      </c>
      <c r="H205" s="252">
        <v>422742.8</v>
      </c>
      <c r="K205" s="232">
        <v>13500</v>
      </c>
      <c r="L205" s="232">
        <v>19950</v>
      </c>
      <c r="Q205" s="252">
        <v>-320180.18</v>
      </c>
      <c r="R205" s="252">
        <v>4119895.74</v>
      </c>
      <c r="S205" s="74">
        <v>352988.94</v>
      </c>
      <c r="U205" s="74">
        <v>1597.43</v>
      </c>
      <c r="W205" s="74">
        <v>664167</v>
      </c>
      <c r="Y205" s="91">
        <v>780376.5</v>
      </c>
      <c r="AB205" s="91">
        <v>316835.01</v>
      </c>
      <c r="AC205" s="91">
        <v>45516.22</v>
      </c>
    </row>
    <row r="206" spans="1:30" x14ac:dyDescent="0.2">
      <c r="A206" s="252" t="s">
        <v>2324</v>
      </c>
      <c r="B206" s="90">
        <v>892527.82</v>
      </c>
      <c r="C206" s="90">
        <v>44342.95</v>
      </c>
      <c r="D206" s="90">
        <v>108808.81</v>
      </c>
      <c r="G206" s="252">
        <v>637216.46</v>
      </c>
      <c r="H206" s="252">
        <v>56272.18</v>
      </c>
      <c r="K206" s="232">
        <v>22600</v>
      </c>
      <c r="L206" s="232">
        <v>68835.59</v>
      </c>
      <c r="Q206" s="252">
        <v>-1374289.93</v>
      </c>
      <c r="R206" s="252">
        <v>2992215.82</v>
      </c>
      <c r="S206" s="74">
        <v>685262.65</v>
      </c>
      <c r="U206" s="74">
        <v>1328.07</v>
      </c>
      <c r="W206" s="74">
        <v>1155060</v>
      </c>
      <c r="Y206" s="91">
        <v>1270901</v>
      </c>
      <c r="AA206" s="91">
        <v>5008</v>
      </c>
      <c r="AB206" s="91">
        <v>278927.90999999997</v>
      </c>
      <c r="AC206" s="91">
        <v>134496.81</v>
      </c>
    </row>
    <row r="207" spans="1:30" x14ac:dyDescent="0.2">
      <c r="A207" s="252" t="s">
        <v>2335</v>
      </c>
      <c r="B207" s="90">
        <v>297569.63</v>
      </c>
      <c r="C207" s="90">
        <v>5400</v>
      </c>
      <c r="D207" s="90">
        <v>34113.14</v>
      </c>
      <c r="G207" s="252">
        <v>1243163.54</v>
      </c>
      <c r="H207" s="252">
        <v>197894.04</v>
      </c>
      <c r="K207" s="232">
        <v>4800</v>
      </c>
      <c r="L207" s="232">
        <v>18980</v>
      </c>
      <c r="Q207" s="252">
        <v>1010547.35</v>
      </c>
      <c r="R207" s="252">
        <v>889745.48</v>
      </c>
      <c r="S207" s="74">
        <v>319708.65999999997</v>
      </c>
      <c r="T207" s="74">
        <v>91600</v>
      </c>
      <c r="Y207" s="91">
        <v>67750</v>
      </c>
      <c r="AA207" s="91">
        <v>8960</v>
      </c>
      <c r="AB207" s="91">
        <v>198366.19</v>
      </c>
      <c r="AC207" s="91">
        <v>79810.83</v>
      </c>
    </row>
    <row r="208" spans="1:30" x14ac:dyDescent="0.2">
      <c r="A208" s="252" t="s">
        <v>2301</v>
      </c>
      <c r="B208" s="90">
        <v>895136.43</v>
      </c>
      <c r="C208" s="90">
        <v>6558</v>
      </c>
      <c r="D208" s="90">
        <v>85342.8</v>
      </c>
      <c r="G208" s="252">
        <v>1964986.45</v>
      </c>
      <c r="H208" s="252">
        <v>325707.26</v>
      </c>
      <c r="L208" s="232">
        <v>48041.65</v>
      </c>
      <c r="Q208" s="252">
        <v>4422.49</v>
      </c>
      <c r="R208" s="252">
        <v>574807.30000000005</v>
      </c>
      <c r="S208" s="74">
        <v>972467.79</v>
      </c>
      <c r="U208" s="74">
        <v>1327.9</v>
      </c>
      <c r="W208" s="74">
        <v>936651</v>
      </c>
      <c r="Y208" s="91">
        <v>1046871</v>
      </c>
      <c r="AB208" s="91">
        <v>325574.59999999998</v>
      </c>
      <c r="AC208" s="91">
        <v>172287.88</v>
      </c>
    </row>
    <row r="209" spans="1:32" x14ac:dyDescent="0.2">
      <c r="A209" s="252" t="s">
        <v>2302</v>
      </c>
      <c r="B209" s="90">
        <v>514697.47</v>
      </c>
      <c r="C209" s="90">
        <v>9356</v>
      </c>
      <c r="D209" s="90">
        <v>60340.51</v>
      </c>
      <c r="G209" s="252">
        <v>-882982.77</v>
      </c>
      <c r="H209" s="252">
        <v>49117.84</v>
      </c>
      <c r="K209" s="232">
        <v>18750</v>
      </c>
      <c r="L209" s="232">
        <v>43467.23</v>
      </c>
      <c r="Q209" s="252">
        <v>4286</v>
      </c>
      <c r="R209" s="252">
        <v>2085517.75</v>
      </c>
      <c r="S209" s="74">
        <v>880316.06</v>
      </c>
      <c r="U209" s="74">
        <v>885.46</v>
      </c>
      <c r="W209" s="74">
        <v>201554</v>
      </c>
      <c r="Y209" s="91">
        <v>417691</v>
      </c>
      <c r="AB209" s="91">
        <v>267313.36</v>
      </c>
      <c r="AC209" s="91">
        <v>165179.98000000001</v>
      </c>
    </row>
    <row r="210" spans="1:32" x14ac:dyDescent="0.2">
      <c r="A210" s="252" t="s">
        <v>2303</v>
      </c>
      <c r="B210" s="90">
        <v>1576763.58</v>
      </c>
      <c r="C210" s="90">
        <v>41986</v>
      </c>
      <c r="D210" s="90">
        <v>163987.47</v>
      </c>
      <c r="G210" s="252">
        <v>866327.07</v>
      </c>
      <c r="H210" s="252">
        <v>423429.64</v>
      </c>
      <c r="K210" s="232">
        <v>0</v>
      </c>
      <c r="L210" s="232">
        <v>128920.17</v>
      </c>
      <c r="O210" s="252">
        <v>228944.26</v>
      </c>
      <c r="Q210" s="252">
        <v>733.36</v>
      </c>
      <c r="R210" s="252">
        <v>2982894.62</v>
      </c>
      <c r="S210" s="74">
        <v>1297096.22</v>
      </c>
      <c r="T210" s="74">
        <v>66250</v>
      </c>
      <c r="U210" s="74">
        <v>2293.6999999999998</v>
      </c>
      <c r="W210" s="74">
        <v>1146003</v>
      </c>
      <c r="Y210" s="91">
        <v>1453316</v>
      </c>
      <c r="AB210" s="91">
        <v>472192.61</v>
      </c>
      <c r="AC210" s="91">
        <v>117682.92</v>
      </c>
    </row>
    <row r="211" spans="1:32" x14ac:dyDescent="0.2">
      <c r="A211" s="252" t="s">
        <v>2327</v>
      </c>
      <c r="B211" s="90">
        <v>605672.68999999994</v>
      </c>
      <c r="C211" s="90">
        <v>12300</v>
      </c>
      <c r="D211" s="90">
        <v>71344.22</v>
      </c>
      <c r="G211" s="252">
        <v>2165946.0099999998</v>
      </c>
      <c r="H211" s="252">
        <v>161853.07</v>
      </c>
      <c r="L211" s="232">
        <v>105073.46</v>
      </c>
      <c r="Q211" s="252">
        <v>13593.4</v>
      </c>
      <c r="R211" s="252">
        <v>2454994.11</v>
      </c>
      <c r="S211" s="74">
        <v>907538.77</v>
      </c>
      <c r="U211" s="74">
        <v>756.25</v>
      </c>
      <c r="W211" s="74">
        <v>795033.9</v>
      </c>
      <c r="X211" s="74">
        <v>1288</v>
      </c>
      <c r="Y211" s="91">
        <v>934403.9</v>
      </c>
      <c r="AB211" s="91">
        <v>349355.42</v>
      </c>
      <c r="AC211" s="91">
        <v>127746.64</v>
      </c>
    </row>
    <row r="212" spans="1:32" x14ac:dyDescent="0.2">
      <c r="A212" s="252" t="s">
        <v>2304</v>
      </c>
      <c r="B212" s="90">
        <v>1062519.4099999999</v>
      </c>
      <c r="C212" s="90">
        <v>220294.1</v>
      </c>
      <c r="D212" s="90">
        <v>122435.65</v>
      </c>
      <c r="G212" s="252">
        <v>1481825.36</v>
      </c>
      <c r="H212" s="252">
        <v>401288.99</v>
      </c>
      <c r="K212" s="232">
        <v>19690</v>
      </c>
      <c r="L212" s="232">
        <v>83699.259999999995</v>
      </c>
      <c r="N212" s="232">
        <v>37.619999999999997</v>
      </c>
      <c r="Q212" s="252">
        <v>3281871.5</v>
      </c>
      <c r="S212" s="74">
        <v>947521.42</v>
      </c>
      <c r="T212" s="74">
        <v>99500</v>
      </c>
      <c r="U212" s="74">
        <v>2100.37</v>
      </c>
      <c r="W212" s="74">
        <v>747070</v>
      </c>
      <c r="X212" s="74">
        <v>7020</v>
      </c>
      <c r="Y212" s="91">
        <v>1040290</v>
      </c>
      <c r="Z212" s="91">
        <v>1540</v>
      </c>
      <c r="AB212" s="91">
        <v>664505.02</v>
      </c>
      <c r="AC212" s="91">
        <v>118378.26</v>
      </c>
      <c r="AD212" s="91">
        <v>55786.38</v>
      </c>
    </row>
    <row r="213" spans="1:32" x14ac:dyDescent="0.2">
      <c r="A213" s="252" t="s">
        <v>2305</v>
      </c>
      <c r="B213" s="90">
        <v>576636.30000000005</v>
      </c>
      <c r="C213" s="90">
        <v>12445.5</v>
      </c>
      <c r="D213" s="90">
        <v>121788.19</v>
      </c>
      <c r="G213" s="252">
        <v>605819.66</v>
      </c>
      <c r="H213" s="252">
        <v>451781.36</v>
      </c>
      <c r="K213" s="232">
        <v>0</v>
      </c>
      <c r="L213" s="232">
        <v>33200</v>
      </c>
      <c r="N213" s="232">
        <v>110.46</v>
      </c>
      <c r="Q213" s="252">
        <v>1733966.78</v>
      </c>
      <c r="S213" s="74">
        <v>145441.94</v>
      </c>
      <c r="U213" s="74">
        <v>982.51</v>
      </c>
      <c r="W213" s="74">
        <v>552000</v>
      </c>
      <c r="X213" s="74">
        <v>578455.31000000006</v>
      </c>
      <c r="Y213" s="91">
        <v>840490</v>
      </c>
      <c r="AB213" s="91">
        <v>321048.86</v>
      </c>
      <c r="AC213" s="91">
        <v>79073.22</v>
      </c>
      <c r="AD213" s="91">
        <v>8585</v>
      </c>
      <c r="AF213" s="91">
        <v>3499.91</v>
      </c>
    </row>
    <row r="214" spans="1:32" x14ac:dyDescent="0.2">
      <c r="A214" s="252" t="s">
        <v>2306</v>
      </c>
      <c r="B214" s="90">
        <v>767639.64</v>
      </c>
      <c r="C214" s="90">
        <v>284756.5</v>
      </c>
      <c r="D214" s="90">
        <v>88884.14</v>
      </c>
      <c r="G214" s="252">
        <v>1908411.97</v>
      </c>
      <c r="H214" s="252">
        <v>90868.23</v>
      </c>
      <c r="K214" s="232">
        <v>5800</v>
      </c>
      <c r="L214" s="232">
        <v>175397.81</v>
      </c>
      <c r="Q214" s="252">
        <v>2788476.86</v>
      </c>
      <c r="S214" s="74">
        <v>723289.26</v>
      </c>
      <c r="W214" s="74">
        <v>486020</v>
      </c>
      <c r="X214" s="74">
        <v>56400</v>
      </c>
      <c r="Y214" s="91">
        <v>773994</v>
      </c>
      <c r="Z214" s="91">
        <v>4860</v>
      </c>
      <c r="AB214" s="91">
        <v>256591.43</v>
      </c>
      <c r="AC214" s="91">
        <v>95884.02</v>
      </c>
    </row>
    <row r="215" spans="1:32" x14ac:dyDescent="0.2">
      <c r="A215" s="252" t="s">
        <v>2307</v>
      </c>
      <c r="B215" s="90">
        <v>1499785.37</v>
      </c>
      <c r="C215" s="90">
        <v>24147.17</v>
      </c>
      <c r="D215" s="90">
        <v>167348.97</v>
      </c>
      <c r="G215" s="252">
        <v>1880134.5</v>
      </c>
      <c r="H215" s="252">
        <v>1029088.56</v>
      </c>
      <c r="K215" s="232">
        <v>33800</v>
      </c>
      <c r="L215" s="232">
        <v>52570.22</v>
      </c>
      <c r="N215" s="232">
        <v>1519.58</v>
      </c>
      <c r="Q215" s="252">
        <v>-787794.2</v>
      </c>
      <c r="R215" s="252">
        <v>5060758.04</v>
      </c>
      <c r="S215" s="74">
        <v>1383187.95</v>
      </c>
      <c r="T215" s="74">
        <v>279043</v>
      </c>
      <c r="V215" s="74">
        <v>1295</v>
      </c>
      <c r="W215" s="74">
        <v>1027440</v>
      </c>
      <c r="X215" s="74">
        <v>87000</v>
      </c>
      <c r="Y215" s="91">
        <v>1524988</v>
      </c>
      <c r="AA215" s="91">
        <v>6260</v>
      </c>
      <c r="AB215" s="91">
        <v>832830.91</v>
      </c>
      <c r="AC215" s="91">
        <v>136228.28</v>
      </c>
      <c r="AD215" s="91">
        <v>18376.330000000002</v>
      </c>
      <c r="AF215" s="91">
        <v>3990</v>
      </c>
    </row>
    <row r="216" spans="1:32" x14ac:dyDescent="0.2">
      <c r="A216" s="252" t="s">
        <v>2328</v>
      </c>
      <c r="B216" s="90">
        <v>563044.49</v>
      </c>
      <c r="C216" s="90">
        <v>38354.75</v>
      </c>
      <c r="D216" s="90">
        <v>97090.28</v>
      </c>
      <c r="G216" s="252">
        <v>147382.76999999999</v>
      </c>
      <c r="H216" s="252">
        <v>282617.43</v>
      </c>
      <c r="K216" s="232">
        <v>0</v>
      </c>
      <c r="L216" s="232">
        <v>28315</v>
      </c>
      <c r="N216" s="232">
        <v>560.15</v>
      </c>
      <c r="Q216" s="252">
        <v>-716538.56</v>
      </c>
      <c r="R216" s="252">
        <v>1741122.88</v>
      </c>
      <c r="S216" s="74">
        <v>594004.43000000005</v>
      </c>
      <c r="T216" s="74">
        <v>13525</v>
      </c>
      <c r="U216" s="74">
        <v>1019.01</v>
      </c>
      <c r="W216" s="74">
        <v>510170</v>
      </c>
      <c r="X216" s="74">
        <v>44500</v>
      </c>
      <c r="Y216" s="91">
        <v>771703</v>
      </c>
      <c r="Z216" s="91">
        <v>4130</v>
      </c>
      <c r="AB216" s="91">
        <v>237037.52</v>
      </c>
      <c r="AC216" s="91">
        <v>67743.520000000004</v>
      </c>
      <c r="AD216" s="91">
        <v>339.15</v>
      </c>
    </row>
    <row r="217" spans="1:32" x14ac:dyDescent="0.2">
      <c r="A217" s="252" t="s">
        <v>2183</v>
      </c>
      <c r="B217" s="90">
        <v>274355.28000000003</v>
      </c>
      <c r="C217" s="90">
        <v>51522.5</v>
      </c>
      <c r="D217" s="90">
        <v>187476.41</v>
      </c>
      <c r="G217" s="252">
        <v>932607.54</v>
      </c>
      <c r="H217" s="252">
        <v>602852.4</v>
      </c>
      <c r="K217" s="232">
        <v>0</v>
      </c>
      <c r="L217" s="232">
        <v>55609.35</v>
      </c>
      <c r="N217" s="232">
        <v>280</v>
      </c>
      <c r="O217" s="252">
        <v>63250</v>
      </c>
      <c r="Q217" s="252">
        <v>145207.03</v>
      </c>
      <c r="R217" s="252">
        <v>3760347.17</v>
      </c>
      <c r="S217" s="74">
        <v>1230043.8400000001</v>
      </c>
      <c r="T217" s="74">
        <v>220460</v>
      </c>
      <c r="W217" s="74">
        <v>767844</v>
      </c>
      <c r="X217" s="74">
        <v>21000</v>
      </c>
      <c r="Y217" s="91">
        <v>1344058</v>
      </c>
      <c r="AB217" s="91">
        <v>590916.51</v>
      </c>
      <c r="AC217" s="91">
        <v>152398.07</v>
      </c>
    </row>
    <row r="218" spans="1:32" x14ac:dyDescent="0.2">
      <c r="A218" s="252" t="s">
        <v>2186</v>
      </c>
      <c r="B218" s="90">
        <v>268343.61</v>
      </c>
      <c r="C218" s="90">
        <v>15405.66</v>
      </c>
      <c r="D218" s="90">
        <v>87582.77</v>
      </c>
      <c r="G218" s="252">
        <v>116998.43</v>
      </c>
      <c r="H218" s="252">
        <v>58774.1</v>
      </c>
      <c r="K218" s="232">
        <v>3300</v>
      </c>
      <c r="L218" s="232">
        <v>45000</v>
      </c>
      <c r="N218" s="232">
        <v>344.27</v>
      </c>
      <c r="Q218" s="252">
        <v>63888.04</v>
      </c>
      <c r="R218" s="252">
        <v>2267172.48</v>
      </c>
      <c r="S218" s="74">
        <v>651497.52</v>
      </c>
      <c r="T218" s="74">
        <v>91906</v>
      </c>
      <c r="U218" s="74">
        <v>457.15</v>
      </c>
      <c r="W218" s="74">
        <v>496395</v>
      </c>
      <c r="Y218" s="91">
        <v>751092.8</v>
      </c>
      <c r="AB218" s="91">
        <v>239664.74</v>
      </c>
      <c r="AC218" s="91">
        <v>59211.48</v>
      </c>
      <c r="AD218" s="91">
        <v>47855.15</v>
      </c>
    </row>
    <row r="219" spans="1:32" x14ac:dyDescent="0.2">
      <c r="A219" s="252" t="s">
        <v>2187</v>
      </c>
      <c r="B219" s="90">
        <v>408348.47</v>
      </c>
      <c r="C219" s="90">
        <v>23237.5</v>
      </c>
      <c r="D219" s="90">
        <v>107368.22</v>
      </c>
      <c r="G219" s="252">
        <v>258549.08</v>
      </c>
      <c r="H219" s="252">
        <v>238569.1</v>
      </c>
      <c r="K219" s="232">
        <v>4340</v>
      </c>
      <c r="L219" s="232">
        <v>49824.61</v>
      </c>
      <c r="N219" s="232">
        <v>27518.080000000002</v>
      </c>
      <c r="Q219" s="252">
        <v>41301.4</v>
      </c>
      <c r="R219" s="252">
        <v>1870864.76</v>
      </c>
      <c r="S219" s="74">
        <v>588550</v>
      </c>
      <c r="T219" s="74">
        <v>115900</v>
      </c>
      <c r="U219" s="74">
        <v>683.59</v>
      </c>
      <c r="W219" s="74">
        <v>763446</v>
      </c>
      <c r="Y219" s="91">
        <v>920467</v>
      </c>
      <c r="AB219" s="91">
        <v>376309.45</v>
      </c>
      <c r="AC219" s="91">
        <v>114730.6</v>
      </c>
    </row>
    <row r="220" spans="1:32" x14ac:dyDescent="0.2">
      <c r="A220" s="252" t="s">
        <v>2191</v>
      </c>
      <c r="B220" s="90">
        <v>438167.19</v>
      </c>
      <c r="C220" s="90">
        <v>180694.6</v>
      </c>
      <c r="D220" s="90">
        <v>292085.77</v>
      </c>
      <c r="G220" s="252">
        <v>575689.54</v>
      </c>
      <c r="H220" s="252">
        <v>466505.86</v>
      </c>
      <c r="K220" s="232">
        <v>12263</v>
      </c>
      <c r="L220" s="232">
        <v>232129.63</v>
      </c>
      <c r="N220" s="232">
        <v>4822.0200000000004</v>
      </c>
      <c r="Q220" s="252">
        <v>-66854.13</v>
      </c>
      <c r="R220" s="252">
        <v>4524693.96</v>
      </c>
      <c r="S220" s="74">
        <v>2324418.9500000002</v>
      </c>
      <c r="T220" s="74">
        <v>372025</v>
      </c>
      <c r="U220" s="74">
        <v>1385.8</v>
      </c>
      <c r="W220" s="74">
        <v>777920.4</v>
      </c>
      <c r="Y220" s="91">
        <v>1393300.8</v>
      </c>
      <c r="AB220" s="91">
        <v>940290.34</v>
      </c>
      <c r="AC220" s="91">
        <v>591058.03</v>
      </c>
      <c r="AF220" s="91">
        <v>478989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Q222"/>
  <sheetViews>
    <sheetView topLeftCell="AH1" zoomScale="78" zoomScaleNormal="78" workbookViewId="0">
      <pane ySplit="3" topLeftCell="A4" activePane="bottomLeft" state="frozen"/>
      <selection pane="bottomLeft" activeCell="AO12" sqref="AO12"/>
    </sheetView>
  </sheetViews>
  <sheetFormatPr defaultColWidth="9" defaultRowHeight="14.25" x14ac:dyDescent="0.2"/>
  <cols>
    <col min="1" max="1" width="6.75" style="257" bestFit="1" customWidth="1"/>
    <col min="2" max="2" width="14.625" style="257" customWidth="1"/>
    <col min="3" max="3" width="7.5" style="257" bestFit="1" customWidth="1"/>
    <col min="4" max="4" width="44.625" style="257" bestFit="1" customWidth="1"/>
    <col min="5" max="5" width="33.125" style="252"/>
    <col min="6" max="9" width="33.125" style="90"/>
    <col min="10" max="14" width="33.125" style="252"/>
    <col min="15" max="18" width="33.125" style="232"/>
    <col min="19" max="22" width="33.125" style="252"/>
    <col min="23" max="28" width="33.125" style="74"/>
    <col min="29" max="36" width="33.125" style="91"/>
    <col min="37" max="37" width="16.5" style="267" bestFit="1" customWidth="1"/>
    <col min="38" max="38" width="15.25" style="268" bestFit="1" customWidth="1"/>
    <col min="39" max="39" width="15.25" style="292" bestFit="1" customWidth="1"/>
    <col min="40" max="40" width="18.125" style="287" bestFit="1" customWidth="1"/>
    <col min="41" max="41" width="19.375" style="295" bestFit="1" customWidth="1"/>
    <col min="42" max="42" width="15.25" style="269" bestFit="1" customWidth="1"/>
    <col min="43" max="43" width="17.875" style="294" bestFit="1" customWidth="1"/>
    <col min="44" max="16384" width="9" style="294"/>
  </cols>
  <sheetData>
    <row r="1" spans="1:42" x14ac:dyDescent="0.2">
      <c r="E1" s="252" t="s">
        <v>1433</v>
      </c>
      <c r="F1" s="90" t="s">
        <v>1434</v>
      </c>
      <c r="G1" s="90" t="s">
        <v>1435</v>
      </c>
      <c r="H1" s="90" t="s">
        <v>1436</v>
      </c>
      <c r="I1" s="90" t="s">
        <v>1437</v>
      </c>
      <c r="J1" s="252" t="s">
        <v>2137</v>
      </c>
      <c r="K1" s="252" t="s">
        <v>1438</v>
      </c>
      <c r="L1" s="252" t="s">
        <v>1439</v>
      </c>
      <c r="M1" s="252" t="s">
        <v>1440</v>
      </c>
      <c r="N1" s="252" t="s">
        <v>1441</v>
      </c>
      <c r="O1" s="232" t="s">
        <v>1442</v>
      </c>
      <c r="P1" s="232" t="s">
        <v>1443</v>
      </c>
      <c r="Q1" s="232" t="s">
        <v>1444</v>
      </c>
      <c r="R1" s="232" t="s">
        <v>1445</v>
      </c>
      <c r="S1" s="252" t="s">
        <v>1446</v>
      </c>
      <c r="T1" s="252" t="s">
        <v>1447</v>
      </c>
      <c r="U1" s="252" t="s">
        <v>1448</v>
      </c>
      <c r="V1" s="252" t="s">
        <v>1449</v>
      </c>
      <c r="W1" s="74" t="s">
        <v>1452</v>
      </c>
      <c r="X1" s="74" t="s">
        <v>1453</v>
      </c>
      <c r="Y1" s="74" t="s">
        <v>1454</v>
      </c>
      <c r="Z1" s="74" t="s">
        <v>1920</v>
      </c>
      <c r="AA1" s="74" t="s">
        <v>1455</v>
      </c>
      <c r="AB1" s="74" t="s">
        <v>1456</v>
      </c>
      <c r="AC1" s="91" t="s">
        <v>1457</v>
      </c>
      <c r="AD1" s="91" t="s">
        <v>1458</v>
      </c>
      <c r="AE1" s="91" t="s">
        <v>1459</v>
      </c>
      <c r="AF1" s="91" t="s">
        <v>1460</v>
      </c>
      <c r="AG1" s="91" t="s">
        <v>1461</v>
      </c>
      <c r="AH1" s="91" t="s">
        <v>1921</v>
      </c>
      <c r="AI1" s="91" t="s">
        <v>1463</v>
      </c>
      <c r="AJ1" s="91" t="s">
        <v>1464</v>
      </c>
      <c r="AK1" s="267" t="s">
        <v>6</v>
      </c>
      <c r="AL1" s="268" t="s">
        <v>7</v>
      </c>
      <c r="AM1" s="292" t="s">
        <v>8</v>
      </c>
      <c r="AN1" s="270" t="s">
        <v>9</v>
      </c>
      <c r="AO1" s="293" t="s">
        <v>10</v>
      </c>
      <c r="AP1" s="272" t="s">
        <v>11</v>
      </c>
    </row>
    <row r="2" spans="1:42" x14ac:dyDescent="0.2">
      <c r="E2" s="252" t="s">
        <v>1465</v>
      </c>
      <c r="F2" s="90" t="s">
        <v>1466</v>
      </c>
      <c r="G2" s="90" t="s">
        <v>1467</v>
      </c>
      <c r="H2" s="90" t="s">
        <v>1468</v>
      </c>
      <c r="I2" s="90" t="s">
        <v>1469</v>
      </c>
      <c r="J2" s="252" t="s">
        <v>2138</v>
      </c>
      <c r="K2" s="252" t="s">
        <v>1470</v>
      </c>
      <c r="L2" s="252" t="s">
        <v>1471</v>
      </c>
      <c r="M2" s="252" t="s">
        <v>1472</v>
      </c>
      <c r="N2" s="252" t="s">
        <v>1473</v>
      </c>
      <c r="O2" s="232" t="s">
        <v>1474</v>
      </c>
      <c r="P2" s="232" t="s">
        <v>1475</v>
      </c>
      <c r="Q2" s="232" t="s">
        <v>1476</v>
      </c>
      <c r="R2" s="232" t="s">
        <v>1477</v>
      </c>
      <c r="S2" s="252" t="s">
        <v>1478</v>
      </c>
      <c r="T2" s="252" t="s">
        <v>1479</v>
      </c>
      <c r="U2" s="252" t="s">
        <v>1480</v>
      </c>
      <c r="V2" s="252" t="s">
        <v>1481</v>
      </c>
      <c r="W2" s="74" t="s">
        <v>1484</v>
      </c>
      <c r="X2" s="74" t="s">
        <v>1485</v>
      </c>
      <c r="Y2" s="74" t="s">
        <v>1486</v>
      </c>
      <c r="Z2" s="74" t="s">
        <v>1922</v>
      </c>
      <c r="AA2" s="74" t="s">
        <v>1487</v>
      </c>
      <c r="AB2" s="74" t="s">
        <v>1488</v>
      </c>
      <c r="AC2" s="91" t="s">
        <v>1489</v>
      </c>
      <c r="AD2" s="91" t="s">
        <v>1490</v>
      </c>
      <c r="AE2" s="91" t="s">
        <v>1491</v>
      </c>
      <c r="AF2" s="91" t="s">
        <v>1492</v>
      </c>
      <c r="AG2" s="91" t="s">
        <v>1493</v>
      </c>
      <c r="AH2" s="91" t="s">
        <v>1923</v>
      </c>
      <c r="AI2" s="91" t="s">
        <v>1495</v>
      </c>
      <c r="AJ2" s="91" t="s">
        <v>1496</v>
      </c>
    </row>
    <row r="3" spans="1:42" x14ac:dyDescent="0.2">
      <c r="B3" s="257" t="s">
        <v>55</v>
      </c>
      <c r="E3" s="252" t="s">
        <v>1497</v>
      </c>
      <c r="F3" s="90">
        <v>137905803.87</v>
      </c>
      <c r="G3" s="90">
        <v>15665732.85</v>
      </c>
      <c r="H3" s="90">
        <v>34857336.450000003</v>
      </c>
      <c r="I3" s="90">
        <v>8789</v>
      </c>
      <c r="J3" s="252">
        <v>0</v>
      </c>
      <c r="K3" s="252">
        <v>176513861.97999999</v>
      </c>
      <c r="L3" s="252">
        <v>79532401.370000005</v>
      </c>
      <c r="M3" s="252">
        <v>3500</v>
      </c>
      <c r="N3" s="252">
        <v>0</v>
      </c>
      <c r="O3" s="232">
        <v>2469831.9</v>
      </c>
      <c r="P3" s="232">
        <v>14993802.619999999</v>
      </c>
      <c r="Q3" s="232">
        <v>2435647.12</v>
      </c>
      <c r="R3" s="232">
        <v>1016243.23</v>
      </c>
      <c r="S3" s="252">
        <v>4850646.03</v>
      </c>
      <c r="T3" s="252">
        <v>-541803.63</v>
      </c>
      <c r="U3" s="252">
        <v>21778922.07</v>
      </c>
      <c r="V3" s="252">
        <v>510778944.86000001</v>
      </c>
      <c r="W3" s="74">
        <v>185610630.25</v>
      </c>
      <c r="X3" s="74">
        <v>10628999.34</v>
      </c>
      <c r="Y3" s="74">
        <v>238328.73</v>
      </c>
      <c r="Z3" s="74">
        <v>1295</v>
      </c>
      <c r="AA3" s="74">
        <v>161025836.93000001</v>
      </c>
      <c r="AB3" s="74">
        <v>15254635.869999999</v>
      </c>
      <c r="AC3" s="91">
        <v>234667826.55000001</v>
      </c>
      <c r="AD3" s="91">
        <v>190023</v>
      </c>
      <c r="AE3" s="91">
        <v>99953</v>
      </c>
      <c r="AF3" s="91">
        <v>99589444.010000005</v>
      </c>
      <c r="AG3" s="91">
        <v>27065045.050000001</v>
      </c>
      <c r="AH3" s="91">
        <v>257265.4</v>
      </c>
      <c r="AI3" s="91">
        <v>954623.52</v>
      </c>
      <c r="AJ3" s="91">
        <v>1998000.67</v>
      </c>
      <c r="AK3" s="267">
        <f t="shared" ref="AK3:AP3" si="0">SUM(AK4:AK222)</f>
        <v>188437662.17000005</v>
      </c>
      <c r="AL3" s="268">
        <f t="shared" si="0"/>
        <v>20915524.869999997</v>
      </c>
      <c r="AM3" s="292">
        <f t="shared" si="0"/>
        <v>167522137.29999995</v>
      </c>
      <c r="AN3" s="287">
        <f t="shared" si="0"/>
        <v>372759726.12000024</v>
      </c>
      <c r="AO3" s="295">
        <f t="shared" si="0"/>
        <v>364822181.20000005</v>
      </c>
      <c r="AP3" s="269">
        <f t="shared" si="0"/>
        <v>7937544.9200000018</v>
      </c>
    </row>
    <row r="4" spans="1:42" x14ac:dyDescent="0.2">
      <c r="D4" s="257" t="s">
        <v>12</v>
      </c>
      <c r="AK4" s="267">
        <f>SUM(F4:I4)</f>
        <v>0</v>
      </c>
      <c r="AL4" s="268">
        <f>SUM(O4:R4)</f>
        <v>0</v>
      </c>
      <c r="AM4" s="292">
        <f>AK4-AL4</f>
        <v>0</v>
      </c>
      <c r="AN4" s="287">
        <f>SUM(W4:AB4)</f>
        <v>0</v>
      </c>
      <c r="AO4" s="295">
        <f>SUM(AC4:AJ4)</f>
        <v>0</v>
      </c>
      <c r="AP4" s="269">
        <f>AN4-AO4</f>
        <v>0</v>
      </c>
    </row>
    <row r="5" spans="1:42" x14ac:dyDescent="0.2">
      <c r="D5" s="257" t="s">
        <v>1419</v>
      </c>
      <c r="AK5" s="267">
        <f t="shared" ref="AK5:AK68" si="1">SUM(F5:I5)</f>
        <v>0</v>
      </c>
      <c r="AL5" s="268">
        <f t="shared" ref="AL5:AL68" si="2">SUM(O5:R5)</f>
        <v>0</v>
      </c>
      <c r="AM5" s="292">
        <f t="shared" ref="AM5:AM68" si="3">AK5-AL5</f>
        <v>0</v>
      </c>
      <c r="AN5" s="287">
        <f t="shared" ref="AN5:AN68" si="4">SUM(W5:AB5)</f>
        <v>0</v>
      </c>
      <c r="AO5" s="295">
        <f t="shared" ref="AO5:AO68" si="5">SUM(AC5:AJ5)</f>
        <v>0</v>
      </c>
      <c r="AP5" s="269">
        <f t="shared" ref="AP5:AP68" si="6">AN5-AO5</f>
        <v>0</v>
      </c>
    </row>
    <row r="6" spans="1:42" x14ac:dyDescent="0.2">
      <c r="D6" s="257" t="s">
        <v>13</v>
      </c>
      <c r="AK6" s="267">
        <f t="shared" si="1"/>
        <v>0</v>
      </c>
      <c r="AL6" s="268">
        <f t="shared" si="2"/>
        <v>0</v>
      </c>
      <c r="AM6" s="292">
        <f t="shared" si="3"/>
        <v>0</v>
      </c>
      <c r="AN6" s="287">
        <f t="shared" si="4"/>
        <v>0</v>
      </c>
      <c r="AO6" s="295">
        <f t="shared" si="5"/>
        <v>0</v>
      </c>
      <c r="AP6" s="269">
        <f t="shared" si="6"/>
        <v>0</v>
      </c>
    </row>
    <row r="7" spans="1:42" x14ac:dyDescent="0.2">
      <c r="D7" s="257" t="s">
        <v>14</v>
      </c>
      <c r="AK7" s="267">
        <f t="shared" si="1"/>
        <v>0</v>
      </c>
      <c r="AL7" s="268">
        <f t="shared" si="2"/>
        <v>0</v>
      </c>
      <c r="AM7" s="292">
        <f t="shared" si="3"/>
        <v>0</v>
      </c>
      <c r="AN7" s="287">
        <f t="shared" si="4"/>
        <v>0</v>
      </c>
      <c r="AO7" s="295">
        <f t="shared" si="5"/>
        <v>0</v>
      </c>
      <c r="AP7" s="269">
        <f t="shared" si="6"/>
        <v>0</v>
      </c>
    </row>
    <row r="8" spans="1:42" x14ac:dyDescent="0.2">
      <c r="D8" s="257" t="s">
        <v>15</v>
      </c>
      <c r="AK8" s="267">
        <f t="shared" si="1"/>
        <v>0</v>
      </c>
      <c r="AL8" s="268">
        <f t="shared" si="2"/>
        <v>0</v>
      </c>
      <c r="AM8" s="292">
        <f t="shared" si="3"/>
        <v>0</v>
      </c>
      <c r="AN8" s="287">
        <f t="shared" si="4"/>
        <v>0</v>
      </c>
      <c r="AO8" s="295">
        <f t="shared" si="5"/>
        <v>0</v>
      </c>
      <c r="AP8" s="269">
        <f t="shared" si="6"/>
        <v>0</v>
      </c>
    </row>
    <row r="9" spans="1:42" ht="15" thickBot="1" x14ac:dyDescent="0.25">
      <c r="D9" s="257" t="s">
        <v>16</v>
      </c>
      <c r="E9" s="252" t="s">
        <v>15</v>
      </c>
      <c r="F9" s="90">
        <v>180567.9</v>
      </c>
      <c r="H9" s="90">
        <v>44354</v>
      </c>
      <c r="K9" s="252">
        <v>169215.38</v>
      </c>
      <c r="L9" s="252">
        <v>249218.57</v>
      </c>
      <c r="R9" s="232">
        <v>-1816351.65</v>
      </c>
      <c r="T9" s="252">
        <v>2351172.4700000002</v>
      </c>
      <c r="U9" s="252">
        <v>-3794489.13</v>
      </c>
      <c r="V9" s="252">
        <v>2450442</v>
      </c>
      <c r="Y9" s="74">
        <v>321.22000000000003</v>
      </c>
      <c r="AA9" s="74">
        <v>663970.30000000005</v>
      </c>
      <c r="AB9" s="74">
        <v>823307.88</v>
      </c>
      <c r="AC9" s="91">
        <v>862357</v>
      </c>
      <c r="AE9" s="91">
        <v>32996</v>
      </c>
      <c r="AF9" s="91">
        <v>165102.20000000001</v>
      </c>
      <c r="AG9" s="91">
        <v>121339.84</v>
      </c>
      <c r="AK9" s="267">
        <f t="shared" si="1"/>
        <v>224921.9</v>
      </c>
      <c r="AL9" s="268">
        <f t="shared" si="2"/>
        <v>-1816351.65</v>
      </c>
      <c r="AM9" s="292">
        <f t="shared" si="3"/>
        <v>2041273.5499999998</v>
      </c>
      <c r="AN9" s="287">
        <f t="shared" si="4"/>
        <v>1487599.4</v>
      </c>
      <c r="AO9" s="295">
        <f t="shared" si="5"/>
        <v>1181795.04</v>
      </c>
      <c r="AP9" s="269">
        <f t="shared" si="6"/>
        <v>305804.35999999987</v>
      </c>
    </row>
    <row r="10" spans="1:42" ht="15" thickBot="1" x14ac:dyDescent="0.25">
      <c r="A10" s="257" t="s">
        <v>300</v>
      </c>
      <c r="B10" s="257" t="s">
        <v>41</v>
      </c>
      <c r="C10" s="296">
        <v>6923</v>
      </c>
      <c r="D10" s="297" t="s">
        <v>1420</v>
      </c>
      <c r="E10" s="252" t="s">
        <v>2139</v>
      </c>
      <c r="F10" s="90">
        <v>800267.83</v>
      </c>
      <c r="G10" s="90">
        <v>27500</v>
      </c>
      <c r="H10" s="90">
        <v>485709.82</v>
      </c>
      <c r="K10" s="252">
        <v>101662</v>
      </c>
      <c r="L10" s="252">
        <v>781099.04</v>
      </c>
      <c r="O10" s="232">
        <v>100905</v>
      </c>
      <c r="P10" s="232">
        <v>107196.62</v>
      </c>
      <c r="U10" s="252">
        <v>384279.27</v>
      </c>
      <c r="V10" s="252">
        <v>1691218.36</v>
      </c>
      <c r="W10" s="74">
        <v>994002.71</v>
      </c>
      <c r="X10" s="74">
        <v>25000</v>
      </c>
      <c r="Y10" s="74">
        <v>1540.81</v>
      </c>
      <c r="AA10" s="74">
        <v>1428447</v>
      </c>
      <c r="AB10" s="74">
        <v>131908</v>
      </c>
      <c r="AC10" s="91">
        <v>1650635</v>
      </c>
      <c r="AF10" s="91">
        <v>873702.78</v>
      </c>
      <c r="AG10" s="91">
        <v>132828</v>
      </c>
      <c r="AJ10" s="91">
        <v>30000</v>
      </c>
      <c r="AK10" s="267">
        <f t="shared" si="1"/>
        <v>1313477.6499999999</v>
      </c>
      <c r="AL10" s="268">
        <f t="shared" si="2"/>
        <v>208101.62</v>
      </c>
      <c r="AM10" s="292">
        <f t="shared" si="3"/>
        <v>1105376.0299999998</v>
      </c>
      <c r="AN10" s="287">
        <f t="shared" si="4"/>
        <v>2580898.52</v>
      </c>
      <c r="AO10" s="295">
        <f t="shared" si="5"/>
        <v>2687165.7800000003</v>
      </c>
      <c r="AP10" s="269">
        <f t="shared" si="6"/>
        <v>-106267.26000000024</v>
      </c>
    </row>
    <row r="11" spans="1:42" ht="15" thickBot="1" x14ac:dyDescent="0.25">
      <c r="A11" s="257" t="s">
        <v>300</v>
      </c>
      <c r="B11" s="257" t="s">
        <v>41</v>
      </c>
      <c r="C11" s="296">
        <v>7817</v>
      </c>
      <c r="D11" s="297" t="s">
        <v>812</v>
      </c>
      <c r="E11" s="252" t="s">
        <v>2140</v>
      </c>
      <c r="F11" s="90">
        <v>560946.43000000005</v>
      </c>
      <c r="G11" s="90">
        <v>11714.75</v>
      </c>
      <c r="H11" s="90">
        <v>707413.39</v>
      </c>
      <c r="K11" s="252">
        <v>410669.66</v>
      </c>
      <c r="L11" s="252">
        <v>706450.01</v>
      </c>
      <c r="P11" s="232">
        <v>62057.95</v>
      </c>
      <c r="U11" s="252">
        <v>495307.96</v>
      </c>
      <c r="V11" s="252">
        <v>1534772.11</v>
      </c>
      <c r="W11" s="74">
        <v>890075.27</v>
      </c>
      <c r="Y11" s="74">
        <v>1103.28</v>
      </c>
      <c r="AA11" s="74">
        <v>937020</v>
      </c>
      <c r="AB11" s="74">
        <v>168700</v>
      </c>
      <c r="AC11" s="91">
        <v>1623343</v>
      </c>
      <c r="AF11" s="91">
        <v>652513.96</v>
      </c>
      <c r="AG11" s="91">
        <v>128947.83</v>
      </c>
      <c r="AK11" s="267">
        <f t="shared" si="1"/>
        <v>1280074.57</v>
      </c>
      <c r="AL11" s="268">
        <f t="shared" si="2"/>
        <v>62057.95</v>
      </c>
      <c r="AM11" s="292">
        <f t="shared" si="3"/>
        <v>1218016.6200000001</v>
      </c>
      <c r="AN11" s="287">
        <f t="shared" si="4"/>
        <v>1996898.55</v>
      </c>
      <c r="AO11" s="295">
        <f t="shared" si="5"/>
        <v>2404804.79</v>
      </c>
      <c r="AP11" s="269">
        <f t="shared" si="6"/>
        <v>-407906.24</v>
      </c>
    </row>
    <row r="12" spans="1:42" ht="15" thickBot="1" x14ac:dyDescent="0.25">
      <c r="A12" s="257" t="s">
        <v>300</v>
      </c>
      <c r="B12" s="257" t="s">
        <v>41</v>
      </c>
      <c r="C12" s="296">
        <v>11016</v>
      </c>
      <c r="D12" s="297" t="s">
        <v>813</v>
      </c>
      <c r="E12" s="252" t="s">
        <v>2141</v>
      </c>
      <c r="F12" s="90">
        <v>3005541.34</v>
      </c>
      <c r="G12" s="90">
        <v>24072.1</v>
      </c>
      <c r="H12" s="90">
        <v>832810.18</v>
      </c>
      <c r="K12" s="252">
        <v>804031.55</v>
      </c>
      <c r="L12" s="252">
        <v>630925.56000000006</v>
      </c>
      <c r="P12" s="232">
        <v>92624</v>
      </c>
      <c r="R12" s="232">
        <v>452.95</v>
      </c>
      <c r="U12" s="252">
        <v>697852.72</v>
      </c>
      <c r="V12" s="252">
        <v>1567224.53</v>
      </c>
      <c r="W12" s="74">
        <v>1786865.42</v>
      </c>
      <c r="X12" s="74">
        <v>353035</v>
      </c>
      <c r="Y12" s="74">
        <v>5198.46</v>
      </c>
      <c r="AA12" s="74">
        <v>681279</v>
      </c>
      <c r="AB12" s="74">
        <v>1250</v>
      </c>
      <c r="AC12" s="91">
        <v>1373662</v>
      </c>
      <c r="AF12" s="91">
        <v>784458.43</v>
      </c>
      <c r="AG12" s="91">
        <v>162348.20000000001</v>
      </c>
      <c r="AJ12" s="91">
        <v>43257</v>
      </c>
      <c r="AK12" s="267">
        <f t="shared" si="1"/>
        <v>3862423.62</v>
      </c>
      <c r="AL12" s="268">
        <f t="shared" si="2"/>
        <v>93076.95</v>
      </c>
      <c r="AM12" s="292">
        <f t="shared" si="3"/>
        <v>3769346.67</v>
      </c>
      <c r="AN12" s="287">
        <f t="shared" si="4"/>
        <v>2827627.88</v>
      </c>
      <c r="AO12" s="295">
        <f t="shared" si="5"/>
        <v>2363725.6300000004</v>
      </c>
      <c r="AP12" s="269">
        <f t="shared" si="6"/>
        <v>463902.24999999953</v>
      </c>
    </row>
    <row r="13" spans="1:42" ht="15" thickBot="1" x14ac:dyDescent="0.25">
      <c r="A13" s="257" t="s">
        <v>300</v>
      </c>
      <c r="B13" s="257" t="s">
        <v>41</v>
      </c>
      <c r="C13" s="296">
        <v>5402</v>
      </c>
      <c r="D13" s="297" t="s">
        <v>814</v>
      </c>
      <c r="E13" s="252" t="s">
        <v>2142</v>
      </c>
      <c r="F13" s="90">
        <v>1330219.6599999999</v>
      </c>
      <c r="G13" s="90">
        <v>2562.6</v>
      </c>
      <c r="H13" s="90">
        <v>230025.53</v>
      </c>
      <c r="K13" s="252">
        <v>70768.31</v>
      </c>
      <c r="L13" s="252">
        <v>881892.32</v>
      </c>
      <c r="O13" s="232">
        <v>3520</v>
      </c>
      <c r="P13" s="232">
        <v>52895.1</v>
      </c>
      <c r="U13" s="252">
        <v>324652.74</v>
      </c>
      <c r="V13" s="252">
        <v>1097038.29</v>
      </c>
      <c r="W13" s="74">
        <v>499805.93</v>
      </c>
      <c r="X13" s="74">
        <v>100000</v>
      </c>
      <c r="Y13" s="74">
        <v>2638.03</v>
      </c>
      <c r="AA13" s="74">
        <v>1077660</v>
      </c>
      <c r="AB13" s="74">
        <v>268704</v>
      </c>
      <c r="AC13" s="91">
        <v>1374704</v>
      </c>
      <c r="AF13" s="91">
        <v>526949</v>
      </c>
      <c r="AG13" s="91">
        <v>108432.66</v>
      </c>
      <c r="AK13" s="267">
        <f t="shared" si="1"/>
        <v>1562807.79</v>
      </c>
      <c r="AL13" s="268">
        <f t="shared" si="2"/>
        <v>56415.1</v>
      </c>
      <c r="AM13" s="292">
        <f t="shared" si="3"/>
        <v>1506392.69</v>
      </c>
      <c r="AN13" s="287">
        <f t="shared" si="4"/>
        <v>1948807.96</v>
      </c>
      <c r="AO13" s="295">
        <f t="shared" si="5"/>
        <v>2010085.66</v>
      </c>
      <c r="AP13" s="269">
        <f t="shared" si="6"/>
        <v>-61277.699999999953</v>
      </c>
    </row>
    <row r="14" spans="1:42" ht="15" thickBot="1" x14ac:dyDescent="0.25">
      <c r="A14" s="257" t="s">
        <v>300</v>
      </c>
      <c r="B14" s="257" t="s">
        <v>41</v>
      </c>
      <c r="C14" s="296">
        <v>4534</v>
      </c>
      <c r="D14" s="297" t="s">
        <v>815</v>
      </c>
      <c r="E14" s="252" t="s">
        <v>2143</v>
      </c>
      <c r="F14" s="90">
        <v>446643.72</v>
      </c>
      <c r="G14" s="90">
        <v>4134.17</v>
      </c>
      <c r="H14" s="90">
        <v>246235.5</v>
      </c>
      <c r="K14" s="252">
        <v>2072768.42</v>
      </c>
      <c r="L14" s="252">
        <v>196982.7</v>
      </c>
      <c r="O14" s="232">
        <v>0</v>
      </c>
      <c r="P14" s="232">
        <v>53719.15</v>
      </c>
      <c r="U14" s="252">
        <v>472545.87</v>
      </c>
      <c r="V14" s="252">
        <v>1718005.94</v>
      </c>
      <c r="W14" s="74">
        <v>538826.36</v>
      </c>
      <c r="Y14" s="74">
        <v>976.5</v>
      </c>
      <c r="AA14" s="74">
        <v>830760</v>
      </c>
      <c r="AB14" s="74">
        <v>99400</v>
      </c>
      <c r="AC14" s="91">
        <v>1239755</v>
      </c>
      <c r="AF14" s="91">
        <v>404490.51</v>
      </c>
      <c r="AG14" s="91">
        <v>99544.320000000007</v>
      </c>
      <c r="AK14" s="267">
        <f t="shared" si="1"/>
        <v>697013.3899999999</v>
      </c>
      <c r="AL14" s="268">
        <f t="shared" si="2"/>
        <v>53719.15</v>
      </c>
      <c r="AM14" s="292">
        <f t="shared" si="3"/>
        <v>643294.23999999987</v>
      </c>
      <c r="AN14" s="287">
        <f t="shared" si="4"/>
        <v>1469962.8599999999</v>
      </c>
      <c r="AO14" s="295">
        <f t="shared" si="5"/>
        <v>1743789.83</v>
      </c>
      <c r="AP14" s="269">
        <f t="shared" si="6"/>
        <v>-273826.9700000002</v>
      </c>
    </row>
    <row r="15" spans="1:42" ht="15" thickBot="1" x14ac:dyDescent="0.25">
      <c r="A15" s="257" t="s">
        <v>300</v>
      </c>
      <c r="B15" s="257" t="s">
        <v>41</v>
      </c>
      <c r="C15" s="296">
        <v>8215</v>
      </c>
      <c r="D15" s="297" t="s">
        <v>816</v>
      </c>
      <c r="E15" s="252" t="s">
        <v>2144</v>
      </c>
      <c r="F15" s="90">
        <v>1254483.98</v>
      </c>
      <c r="G15" s="90">
        <v>88965.75</v>
      </c>
      <c r="H15" s="90">
        <v>669315.75</v>
      </c>
      <c r="K15" s="252">
        <v>1572970.63</v>
      </c>
      <c r="L15" s="252">
        <v>148742.03</v>
      </c>
      <c r="P15" s="232">
        <v>161458.23000000001</v>
      </c>
      <c r="Q15" s="232">
        <v>62009.2</v>
      </c>
      <c r="R15" s="232">
        <v>792855</v>
      </c>
      <c r="U15" s="252">
        <v>776352.76</v>
      </c>
      <c r="V15" s="252">
        <v>3950541.16</v>
      </c>
      <c r="W15" s="74">
        <v>1230028.97</v>
      </c>
      <c r="Y15" s="74">
        <v>2347.4299999999998</v>
      </c>
      <c r="AA15" s="74">
        <v>779120</v>
      </c>
      <c r="AB15" s="74">
        <v>233450</v>
      </c>
      <c r="AC15" s="91">
        <v>1395712</v>
      </c>
      <c r="AF15" s="91">
        <v>1483296.03</v>
      </c>
      <c r="AG15" s="91">
        <v>18151.82</v>
      </c>
      <c r="AJ15" s="91">
        <v>211630</v>
      </c>
      <c r="AK15" s="267">
        <f t="shared" si="1"/>
        <v>2012765.48</v>
      </c>
      <c r="AL15" s="268">
        <f t="shared" si="2"/>
        <v>1016322.4299999999</v>
      </c>
      <c r="AM15" s="292">
        <f t="shared" si="3"/>
        <v>996443.05</v>
      </c>
      <c r="AN15" s="287">
        <f t="shared" si="4"/>
        <v>2244946.4</v>
      </c>
      <c r="AO15" s="295">
        <f t="shared" si="5"/>
        <v>3108789.85</v>
      </c>
      <c r="AP15" s="269">
        <f t="shared" si="6"/>
        <v>-863843.45000000019</v>
      </c>
    </row>
    <row r="16" spans="1:42" ht="15" thickBot="1" x14ac:dyDescent="0.25">
      <c r="A16" s="257" t="s">
        <v>300</v>
      </c>
      <c r="B16" s="257" t="s">
        <v>41</v>
      </c>
      <c r="C16" s="296">
        <v>8736</v>
      </c>
      <c r="D16" s="297" t="s">
        <v>817</v>
      </c>
      <c r="E16" s="252" t="s">
        <v>2145</v>
      </c>
      <c r="F16" s="90">
        <v>1594018.29</v>
      </c>
      <c r="G16" s="90">
        <v>46370.5</v>
      </c>
      <c r="H16" s="90">
        <v>375290.21</v>
      </c>
      <c r="K16" s="252">
        <v>902728.91</v>
      </c>
      <c r="L16" s="252">
        <v>955318.52</v>
      </c>
      <c r="O16" s="232">
        <v>0</v>
      </c>
      <c r="P16" s="232">
        <v>80952.05</v>
      </c>
      <c r="Q16" s="232">
        <v>5000</v>
      </c>
      <c r="R16" s="232">
        <v>556.91</v>
      </c>
      <c r="U16" s="252">
        <v>611555.22</v>
      </c>
      <c r="V16" s="252">
        <v>2643840</v>
      </c>
      <c r="W16" s="74">
        <v>1097091.8999999999</v>
      </c>
      <c r="Y16" s="74">
        <v>3280.19</v>
      </c>
      <c r="AA16" s="74">
        <v>851911</v>
      </c>
      <c r="AB16" s="74">
        <v>151200</v>
      </c>
      <c r="AC16" s="91">
        <v>1425471</v>
      </c>
      <c r="AF16" s="91">
        <v>824856.98</v>
      </c>
      <c r="AG16" s="91">
        <v>219877.02</v>
      </c>
      <c r="AJ16" s="91">
        <v>19080</v>
      </c>
      <c r="AK16" s="267">
        <f t="shared" si="1"/>
        <v>2015679</v>
      </c>
      <c r="AL16" s="268">
        <f t="shared" si="2"/>
        <v>86508.96</v>
      </c>
      <c r="AM16" s="292">
        <f t="shared" si="3"/>
        <v>1929170.04</v>
      </c>
      <c r="AN16" s="287">
        <f t="shared" si="4"/>
        <v>2103483.09</v>
      </c>
      <c r="AO16" s="295">
        <f t="shared" si="5"/>
        <v>2489285</v>
      </c>
      <c r="AP16" s="269">
        <f t="shared" si="6"/>
        <v>-385801.91000000015</v>
      </c>
    </row>
    <row r="17" spans="1:42" ht="15" thickBot="1" x14ac:dyDescent="0.25">
      <c r="A17" s="257" t="s">
        <v>300</v>
      </c>
      <c r="B17" s="257" t="s">
        <v>41</v>
      </c>
      <c r="C17" s="296">
        <v>4649</v>
      </c>
      <c r="D17" s="297" t="s">
        <v>818</v>
      </c>
      <c r="E17" s="252" t="s">
        <v>2146</v>
      </c>
      <c r="F17" s="90">
        <v>497393.2</v>
      </c>
      <c r="G17" s="90">
        <v>2365</v>
      </c>
      <c r="H17" s="90">
        <v>268423.95</v>
      </c>
      <c r="K17" s="252">
        <v>735829.84</v>
      </c>
      <c r="L17" s="252">
        <v>22395.94</v>
      </c>
      <c r="P17" s="232">
        <v>54568.49</v>
      </c>
      <c r="U17" s="252">
        <v>154487.63</v>
      </c>
      <c r="V17" s="252">
        <v>2287723.02</v>
      </c>
      <c r="W17" s="74">
        <v>809542.45</v>
      </c>
      <c r="Y17" s="74">
        <v>1241.97</v>
      </c>
      <c r="AA17" s="74">
        <v>1425468.5</v>
      </c>
      <c r="AB17" s="74">
        <v>79800</v>
      </c>
      <c r="AC17" s="91">
        <v>1737852.5</v>
      </c>
      <c r="AF17" s="91">
        <v>643715.18000000005</v>
      </c>
      <c r="AG17" s="91">
        <v>64855</v>
      </c>
      <c r="AK17" s="267">
        <f t="shared" si="1"/>
        <v>768182.15</v>
      </c>
      <c r="AL17" s="268">
        <f t="shared" si="2"/>
        <v>54568.49</v>
      </c>
      <c r="AM17" s="292">
        <f t="shared" si="3"/>
        <v>713613.66</v>
      </c>
      <c r="AN17" s="287">
        <f t="shared" si="4"/>
        <v>2316052.92</v>
      </c>
      <c r="AO17" s="295">
        <f t="shared" si="5"/>
        <v>2446422.6800000002</v>
      </c>
      <c r="AP17" s="269">
        <f t="shared" si="6"/>
        <v>-130369.76000000024</v>
      </c>
    </row>
    <row r="18" spans="1:42" ht="15" thickBot="1" x14ac:dyDescent="0.25">
      <c r="A18" s="257" t="s">
        <v>300</v>
      </c>
      <c r="B18" s="257" t="s">
        <v>41</v>
      </c>
      <c r="C18" s="296">
        <v>8434</v>
      </c>
      <c r="D18" s="297" t="s">
        <v>819</v>
      </c>
      <c r="E18" s="252" t="s">
        <v>2147</v>
      </c>
      <c r="F18" s="90">
        <v>1257296.71</v>
      </c>
      <c r="G18" s="90">
        <v>16434.25</v>
      </c>
      <c r="H18" s="90">
        <v>289722.15999999997</v>
      </c>
      <c r="K18" s="252">
        <v>670173.41</v>
      </c>
      <c r="L18" s="252">
        <v>531080.97</v>
      </c>
      <c r="O18" s="232">
        <v>0</v>
      </c>
      <c r="P18" s="232">
        <v>148690.44</v>
      </c>
      <c r="R18" s="232">
        <v>0</v>
      </c>
      <c r="U18" s="252">
        <v>709899.24</v>
      </c>
      <c r="V18" s="252">
        <v>312292.87</v>
      </c>
      <c r="W18" s="74">
        <v>848619.15</v>
      </c>
      <c r="Y18" s="74">
        <v>3366.82</v>
      </c>
      <c r="AA18" s="74">
        <v>1339506</v>
      </c>
      <c r="AB18" s="74">
        <v>136900</v>
      </c>
      <c r="AC18" s="91">
        <v>1886906</v>
      </c>
      <c r="AF18" s="91">
        <v>810127.5</v>
      </c>
      <c r="AG18" s="91">
        <v>155577.23000000001</v>
      </c>
      <c r="AJ18" s="91">
        <v>202713</v>
      </c>
      <c r="AK18" s="267">
        <f t="shared" si="1"/>
        <v>1563453.1199999999</v>
      </c>
      <c r="AL18" s="268">
        <f t="shared" si="2"/>
        <v>148690.44</v>
      </c>
      <c r="AM18" s="292">
        <f t="shared" si="3"/>
        <v>1414762.68</v>
      </c>
      <c r="AN18" s="287">
        <f t="shared" si="4"/>
        <v>2328391.9699999997</v>
      </c>
      <c r="AO18" s="295">
        <f t="shared" si="5"/>
        <v>3055323.73</v>
      </c>
      <c r="AP18" s="269">
        <f t="shared" si="6"/>
        <v>-726931.76000000024</v>
      </c>
    </row>
    <row r="19" spans="1:42" ht="15" thickBot="1" x14ac:dyDescent="0.25">
      <c r="A19" s="257" t="s">
        <v>300</v>
      </c>
      <c r="B19" s="257" t="s">
        <v>41</v>
      </c>
      <c r="C19" s="296">
        <v>9149</v>
      </c>
      <c r="D19" s="297" t="s">
        <v>820</v>
      </c>
      <c r="E19" s="252" t="s">
        <v>2148</v>
      </c>
      <c r="F19" s="90">
        <v>2178577.37</v>
      </c>
      <c r="G19" s="90">
        <v>13884.88</v>
      </c>
      <c r="H19" s="90">
        <v>509033.02</v>
      </c>
      <c r="K19" s="252">
        <v>316032.95</v>
      </c>
      <c r="L19" s="252">
        <v>374500.55</v>
      </c>
      <c r="O19" s="232">
        <v>47258</v>
      </c>
      <c r="P19" s="232">
        <v>100893.46</v>
      </c>
      <c r="Q19" s="232">
        <v>15000</v>
      </c>
      <c r="R19" s="232">
        <v>298930.06</v>
      </c>
      <c r="U19" s="252">
        <v>370604.85</v>
      </c>
      <c r="V19" s="252">
        <v>928313.81</v>
      </c>
      <c r="W19" s="74">
        <v>1267218.3400000001</v>
      </c>
      <c r="Y19" s="74">
        <v>4188.22</v>
      </c>
      <c r="AA19" s="74">
        <v>1738672</v>
      </c>
      <c r="AB19" s="74">
        <v>151800</v>
      </c>
      <c r="AC19" s="91">
        <v>2390702</v>
      </c>
      <c r="AF19" s="91">
        <v>569517.19999999995</v>
      </c>
      <c r="AG19" s="91">
        <v>99604.42</v>
      </c>
      <c r="AK19" s="267">
        <f t="shared" si="1"/>
        <v>2701495.27</v>
      </c>
      <c r="AL19" s="268">
        <f t="shared" si="2"/>
        <v>462081.52</v>
      </c>
      <c r="AM19" s="292">
        <f t="shared" si="3"/>
        <v>2239413.75</v>
      </c>
      <c r="AN19" s="287">
        <f t="shared" si="4"/>
        <v>3161878.56</v>
      </c>
      <c r="AO19" s="295">
        <f t="shared" si="5"/>
        <v>3059823.62</v>
      </c>
      <c r="AP19" s="269">
        <f t="shared" si="6"/>
        <v>102054.93999999994</v>
      </c>
    </row>
    <row r="20" spans="1:42" ht="15" thickBot="1" x14ac:dyDescent="0.25">
      <c r="A20" s="257" t="s">
        <v>300</v>
      </c>
      <c r="B20" s="257" t="s">
        <v>41</v>
      </c>
      <c r="C20" s="296">
        <v>6199</v>
      </c>
      <c r="D20" s="297" t="s">
        <v>821</v>
      </c>
      <c r="E20" s="252" t="s">
        <v>2149</v>
      </c>
      <c r="F20" s="90">
        <v>1865109.93</v>
      </c>
      <c r="G20" s="90">
        <v>92204.5</v>
      </c>
      <c r="H20" s="90">
        <v>474125.24</v>
      </c>
      <c r="K20" s="252">
        <v>322236.58</v>
      </c>
      <c r="L20" s="252">
        <v>1036486.51</v>
      </c>
      <c r="O20" s="232">
        <v>0</v>
      </c>
      <c r="P20" s="232">
        <v>25118</v>
      </c>
      <c r="S20" s="252">
        <v>217250</v>
      </c>
      <c r="U20" s="252">
        <v>682934.6</v>
      </c>
      <c r="V20" s="252">
        <v>955989.15</v>
      </c>
      <c r="W20" s="74">
        <v>544174.68999999994</v>
      </c>
      <c r="Y20" s="74">
        <v>3673.78</v>
      </c>
      <c r="AA20" s="74">
        <v>1468178.6</v>
      </c>
      <c r="AB20" s="74">
        <v>191700</v>
      </c>
      <c r="AC20" s="91">
        <v>1814018.6</v>
      </c>
      <c r="AF20" s="91">
        <v>650481.18999999994</v>
      </c>
      <c r="AG20" s="91">
        <v>150798.71</v>
      </c>
      <c r="AK20" s="267">
        <f t="shared" si="1"/>
        <v>2431439.67</v>
      </c>
      <c r="AL20" s="268">
        <f t="shared" si="2"/>
        <v>25118</v>
      </c>
      <c r="AM20" s="292">
        <f t="shared" si="3"/>
        <v>2406321.67</v>
      </c>
      <c r="AN20" s="287">
        <f t="shared" si="4"/>
        <v>2207727.0700000003</v>
      </c>
      <c r="AO20" s="295">
        <f t="shared" si="5"/>
        <v>2615298.5</v>
      </c>
      <c r="AP20" s="269">
        <f t="shared" si="6"/>
        <v>-407571.4299999997</v>
      </c>
    </row>
    <row r="21" spans="1:42" ht="15" thickBot="1" x14ac:dyDescent="0.25">
      <c r="A21" s="257" t="s">
        <v>300</v>
      </c>
      <c r="B21" s="257" t="s">
        <v>41</v>
      </c>
      <c r="C21" s="296">
        <v>5135</v>
      </c>
      <c r="D21" s="297" t="s">
        <v>822</v>
      </c>
      <c r="E21" s="252" t="s">
        <v>2150</v>
      </c>
      <c r="F21" s="90">
        <v>343736.14</v>
      </c>
      <c r="G21" s="90">
        <v>8900.5</v>
      </c>
      <c r="H21" s="90">
        <v>358709.9</v>
      </c>
      <c r="K21" s="252">
        <v>828429.99</v>
      </c>
      <c r="L21" s="252">
        <v>297388.21999999997</v>
      </c>
      <c r="O21" s="232">
        <v>1500</v>
      </c>
      <c r="P21" s="232">
        <v>116828.42</v>
      </c>
      <c r="R21" s="232">
        <v>0</v>
      </c>
      <c r="U21" s="252">
        <v>296230.7</v>
      </c>
      <c r="V21" s="252">
        <v>1540469.93</v>
      </c>
      <c r="W21" s="74">
        <v>756743.38</v>
      </c>
      <c r="Y21" s="74">
        <v>915.54</v>
      </c>
      <c r="AA21" s="74">
        <v>199584</v>
      </c>
      <c r="AB21" s="74">
        <v>295200</v>
      </c>
      <c r="AC21" s="91">
        <v>689677</v>
      </c>
      <c r="AF21" s="91">
        <v>605622.11</v>
      </c>
      <c r="AG21" s="91">
        <v>180019.84</v>
      </c>
      <c r="AK21" s="267">
        <f t="shared" si="1"/>
        <v>711346.54</v>
      </c>
      <c r="AL21" s="268">
        <f t="shared" si="2"/>
        <v>118328.42</v>
      </c>
      <c r="AM21" s="292">
        <f t="shared" si="3"/>
        <v>593018.12</v>
      </c>
      <c r="AN21" s="287">
        <f t="shared" si="4"/>
        <v>1252442.92</v>
      </c>
      <c r="AO21" s="295">
        <f t="shared" si="5"/>
        <v>1475318.95</v>
      </c>
      <c r="AP21" s="269">
        <f t="shared" si="6"/>
        <v>-222876.03000000003</v>
      </c>
    </row>
    <row r="22" spans="1:42" ht="15" thickBot="1" x14ac:dyDescent="0.25">
      <c r="A22" s="257" t="s">
        <v>300</v>
      </c>
      <c r="B22" s="257" t="s">
        <v>41</v>
      </c>
      <c r="C22" s="296">
        <v>10482</v>
      </c>
      <c r="D22" s="297" t="s">
        <v>823</v>
      </c>
      <c r="E22" s="252" t="s">
        <v>2151</v>
      </c>
      <c r="F22" s="90">
        <v>2585701.48</v>
      </c>
      <c r="G22" s="90">
        <v>16239</v>
      </c>
      <c r="H22" s="90">
        <v>761452.96</v>
      </c>
      <c r="K22" s="252">
        <v>420261.23</v>
      </c>
      <c r="L22" s="252">
        <v>98423.67</v>
      </c>
      <c r="P22" s="232">
        <v>71850</v>
      </c>
      <c r="R22" s="232">
        <v>2048.8200000000002</v>
      </c>
      <c r="U22" s="252">
        <v>654994.44999999995</v>
      </c>
      <c r="V22" s="252">
        <v>2399548.4500000002</v>
      </c>
      <c r="W22" s="74">
        <v>1237478.8799999999</v>
      </c>
      <c r="X22" s="74">
        <v>225096</v>
      </c>
      <c r="Y22" s="74">
        <v>5040.05</v>
      </c>
      <c r="AA22" s="74">
        <v>1983190</v>
      </c>
      <c r="AB22" s="74">
        <v>192515</v>
      </c>
      <c r="AC22" s="91">
        <v>2696586</v>
      </c>
      <c r="AF22" s="91">
        <v>601478.04</v>
      </c>
      <c r="AG22" s="91">
        <v>27115.94</v>
      </c>
      <c r="AJ22" s="91">
        <v>80385</v>
      </c>
      <c r="AK22" s="267">
        <f t="shared" si="1"/>
        <v>3363393.44</v>
      </c>
      <c r="AL22" s="268">
        <f t="shared" si="2"/>
        <v>73898.820000000007</v>
      </c>
      <c r="AM22" s="292">
        <f t="shared" si="3"/>
        <v>3289494.62</v>
      </c>
      <c r="AN22" s="287">
        <f t="shared" si="4"/>
        <v>3643319.9299999997</v>
      </c>
      <c r="AO22" s="295">
        <f t="shared" si="5"/>
        <v>3405564.98</v>
      </c>
      <c r="AP22" s="269">
        <f t="shared" si="6"/>
        <v>237754.94999999972</v>
      </c>
    </row>
    <row r="23" spans="1:42" ht="15" thickBot="1" x14ac:dyDescent="0.25">
      <c r="A23" s="257" t="s">
        <v>300</v>
      </c>
      <c r="B23" s="257" t="s">
        <v>41</v>
      </c>
      <c r="C23" s="296">
        <v>8929</v>
      </c>
      <c r="D23" s="297" t="s">
        <v>824</v>
      </c>
      <c r="E23" s="252" t="s">
        <v>2152</v>
      </c>
      <c r="F23" s="90">
        <v>818398.53</v>
      </c>
      <c r="G23" s="90">
        <v>26138.5</v>
      </c>
      <c r="H23" s="90">
        <v>456542.67</v>
      </c>
      <c r="K23" s="252">
        <v>634979.07999999996</v>
      </c>
      <c r="L23" s="252">
        <v>1455065.69</v>
      </c>
      <c r="O23" s="232">
        <v>31855</v>
      </c>
      <c r="P23" s="232">
        <v>83576.84</v>
      </c>
      <c r="Q23" s="232">
        <v>26066</v>
      </c>
      <c r="R23" s="232">
        <v>198</v>
      </c>
      <c r="U23" s="252">
        <v>525754.77</v>
      </c>
      <c r="V23" s="252">
        <v>3847094.62</v>
      </c>
      <c r="W23" s="74">
        <v>1072650.78</v>
      </c>
      <c r="Y23" s="74">
        <v>1331.71</v>
      </c>
      <c r="AA23" s="74">
        <v>1787590</v>
      </c>
      <c r="AB23" s="74">
        <v>262100</v>
      </c>
      <c r="AC23" s="91">
        <v>2389135</v>
      </c>
      <c r="AF23" s="91">
        <v>641548.82999999996</v>
      </c>
      <c r="AG23" s="91">
        <v>296136.75</v>
      </c>
      <c r="AK23" s="267">
        <f t="shared" si="1"/>
        <v>1301079.7</v>
      </c>
      <c r="AL23" s="268">
        <f t="shared" si="2"/>
        <v>141695.84</v>
      </c>
      <c r="AM23" s="292">
        <f t="shared" si="3"/>
        <v>1159383.8599999999</v>
      </c>
      <c r="AN23" s="287">
        <f t="shared" si="4"/>
        <v>3123672.49</v>
      </c>
      <c r="AO23" s="295">
        <f t="shared" si="5"/>
        <v>3326820.58</v>
      </c>
      <c r="AP23" s="269">
        <f t="shared" si="6"/>
        <v>-203148.08999999985</v>
      </c>
    </row>
    <row r="24" spans="1:42" ht="15" thickBot="1" x14ac:dyDescent="0.25">
      <c r="A24" s="257" t="s">
        <v>300</v>
      </c>
      <c r="B24" s="257" t="s">
        <v>41</v>
      </c>
      <c r="C24" s="296">
        <v>13938</v>
      </c>
      <c r="D24" s="297" t="s">
        <v>825</v>
      </c>
      <c r="E24" s="252" t="s">
        <v>2153</v>
      </c>
      <c r="F24" s="90">
        <v>1756036.99</v>
      </c>
      <c r="G24" s="90">
        <v>247428</v>
      </c>
      <c r="H24" s="90">
        <v>660856.85</v>
      </c>
      <c r="K24" s="252">
        <v>4</v>
      </c>
      <c r="L24" s="252">
        <v>1045983.65</v>
      </c>
      <c r="O24" s="232">
        <v>4500</v>
      </c>
      <c r="P24" s="232">
        <v>134806.97</v>
      </c>
      <c r="Q24" s="232">
        <v>45590</v>
      </c>
      <c r="U24" s="252">
        <v>690223.53</v>
      </c>
      <c r="V24" s="252">
        <v>2781867.7</v>
      </c>
      <c r="W24" s="74">
        <v>1436370.75</v>
      </c>
      <c r="Y24" s="74">
        <v>4140.6400000000003</v>
      </c>
      <c r="AA24" s="74">
        <v>2187828</v>
      </c>
      <c r="AB24" s="74">
        <v>248200</v>
      </c>
      <c r="AC24" s="91">
        <v>3029623</v>
      </c>
      <c r="AF24" s="91">
        <v>1001560.22</v>
      </c>
      <c r="AG24" s="91">
        <v>130113.18</v>
      </c>
      <c r="AJ24" s="91">
        <v>200000</v>
      </c>
      <c r="AK24" s="267">
        <f t="shared" si="1"/>
        <v>2664321.84</v>
      </c>
      <c r="AL24" s="268">
        <f t="shared" si="2"/>
        <v>184896.97</v>
      </c>
      <c r="AM24" s="292">
        <f t="shared" si="3"/>
        <v>2479424.8699999996</v>
      </c>
      <c r="AN24" s="287">
        <f t="shared" si="4"/>
        <v>3876539.3899999997</v>
      </c>
      <c r="AO24" s="295">
        <f t="shared" si="5"/>
        <v>4361296.4000000004</v>
      </c>
      <c r="AP24" s="269">
        <f t="shared" si="6"/>
        <v>-484757.01000000071</v>
      </c>
    </row>
    <row r="25" spans="1:42" ht="15" thickBot="1" x14ac:dyDescent="0.25">
      <c r="A25" s="257" t="s">
        <v>300</v>
      </c>
      <c r="B25" s="257" t="s">
        <v>41</v>
      </c>
      <c r="C25" s="296">
        <v>6484</v>
      </c>
      <c r="D25" s="297" t="s">
        <v>826</v>
      </c>
      <c r="E25" s="252" t="s">
        <v>2154</v>
      </c>
      <c r="F25" s="90">
        <v>1264741.82</v>
      </c>
      <c r="G25" s="90">
        <v>17191</v>
      </c>
      <c r="H25" s="90">
        <v>561579.29</v>
      </c>
      <c r="K25" s="252">
        <v>560693.43999999994</v>
      </c>
      <c r="L25" s="252">
        <v>233212.02</v>
      </c>
      <c r="O25" s="232">
        <v>8051</v>
      </c>
      <c r="P25" s="232">
        <v>114558.03</v>
      </c>
      <c r="Q25" s="232">
        <v>200</v>
      </c>
      <c r="U25" s="252">
        <v>389050.06</v>
      </c>
      <c r="V25" s="252">
        <v>1887309.56</v>
      </c>
      <c r="W25" s="74">
        <v>684263.35</v>
      </c>
      <c r="Y25" s="74">
        <v>2694.36</v>
      </c>
      <c r="AA25" s="74">
        <v>1832687.5</v>
      </c>
      <c r="AB25" s="74">
        <v>161900</v>
      </c>
      <c r="AC25" s="91">
        <v>2201505.5</v>
      </c>
      <c r="AF25" s="91">
        <v>619866.84</v>
      </c>
      <c r="AG25" s="91">
        <v>130349.29</v>
      </c>
      <c r="AK25" s="267">
        <f t="shared" si="1"/>
        <v>1843512.11</v>
      </c>
      <c r="AL25" s="268">
        <f t="shared" si="2"/>
        <v>122809.03</v>
      </c>
      <c r="AM25" s="292">
        <f t="shared" si="3"/>
        <v>1720703.08</v>
      </c>
      <c r="AN25" s="287">
        <f t="shared" si="4"/>
        <v>2681545.21</v>
      </c>
      <c r="AO25" s="295">
        <f t="shared" si="5"/>
        <v>2951721.63</v>
      </c>
      <c r="AP25" s="269">
        <f t="shared" si="6"/>
        <v>-270176.41999999993</v>
      </c>
    </row>
    <row r="26" spans="1:42" ht="15" thickBot="1" x14ac:dyDescent="0.25">
      <c r="A26" s="257" t="s">
        <v>300</v>
      </c>
      <c r="B26" s="257" t="s">
        <v>41</v>
      </c>
      <c r="C26" s="296">
        <v>4852</v>
      </c>
      <c r="D26" s="297" t="s">
        <v>827</v>
      </c>
      <c r="E26" s="252" t="s">
        <v>2155</v>
      </c>
      <c r="F26" s="90">
        <v>936326.66</v>
      </c>
      <c r="G26" s="90">
        <v>36700</v>
      </c>
      <c r="H26" s="90">
        <v>255457.11</v>
      </c>
      <c r="K26" s="252">
        <v>1168013.78</v>
      </c>
      <c r="L26" s="252">
        <v>319159.5</v>
      </c>
      <c r="O26" s="232">
        <v>7749</v>
      </c>
      <c r="P26" s="232">
        <v>80496.36</v>
      </c>
      <c r="Q26" s="232">
        <v>34.92</v>
      </c>
      <c r="U26" s="252">
        <v>280762.23</v>
      </c>
      <c r="V26" s="252">
        <v>2302867.0299999998</v>
      </c>
      <c r="W26" s="74">
        <v>460351.96</v>
      </c>
      <c r="Y26" s="74">
        <v>1965.78</v>
      </c>
      <c r="AA26" s="74">
        <v>893914</v>
      </c>
      <c r="AB26" s="74">
        <v>93700</v>
      </c>
      <c r="AC26" s="91">
        <v>1117664</v>
      </c>
      <c r="AE26" s="91">
        <v>3320</v>
      </c>
      <c r="AF26" s="91">
        <v>537943.62</v>
      </c>
      <c r="AG26" s="91">
        <v>124846.78</v>
      </c>
      <c r="AK26" s="267">
        <f t="shared" si="1"/>
        <v>1228483.77</v>
      </c>
      <c r="AL26" s="268">
        <f t="shared" si="2"/>
        <v>88280.28</v>
      </c>
      <c r="AM26" s="292">
        <f t="shared" si="3"/>
        <v>1140203.49</v>
      </c>
      <c r="AN26" s="287">
        <f t="shared" si="4"/>
        <v>1449931.74</v>
      </c>
      <c r="AO26" s="295">
        <f t="shared" si="5"/>
        <v>1783774.4000000001</v>
      </c>
      <c r="AP26" s="269">
        <f t="shared" si="6"/>
        <v>-333842.66000000015</v>
      </c>
    </row>
    <row r="27" spans="1:42" ht="15" thickBot="1" x14ac:dyDescent="0.25">
      <c r="A27" s="257" t="s">
        <v>300</v>
      </c>
      <c r="B27" s="257" t="s">
        <v>41</v>
      </c>
      <c r="C27" s="296">
        <v>5055</v>
      </c>
      <c r="D27" s="297" t="s">
        <v>828</v>
      </c>
      <c r="E27" s="252" t="s">
        <v>2156</v>
      </c>
      <c r="F27" s="90">
        <v>731081.11</v>
      </c>
      <c r="G27" s="90">
        <v>9600</v>
      </c>
      <c r="H27" s="90">
        <v>498974.15</v>
      </c>
      <c r="K27" s="252">
        <v>295201.8</v>
      </c>
      <c r="L27" s="252">
        <v>552571.1</v>
      </c>
      <c r="O27" s="232">
        <v>33880</v>
      </c>
      <c r="P27" s="232">
        <v>49971.24</v>
      </c>
      <c r="U27" s="252">
        <v>-38245</v>
      </c>
      <c r="V27" s="252">
        <v>1722667.58</v>
      </c>
      <c r="W27" s="74">
        <v>871799.9</v>
      </c>
      <c r="X27" s="74">
        <v>229995</v>
      </c>
      <c r="Y27" s="74">
        <v>1199.8900000000001</v>
      </c>
      <c r="AA27" s="74">
        <v>571893</v>
      </c>
      <c r="AB27" s="74">
        <v>109200</v>
      </c>
      <c r="AC27" s="91">
        <v>1066078.58</v>
      </c>
      <c r="AF27" s="91">
        <v>531269.62</v>
      </c>
      <c r="AG27" s="91">
        <v>116998.56</v>
      </c>
      <c r="AK27" s="267">
        <f t="shared" si="1"/>
        <v>1239655.26</v>
      </c>
      <c r="AL27" s="268">
        <f t="shared" si="2"/>
        <v>83851.239999999991</v>
      </c>
      <c r="AM27" s="292">
        <f t="shared" si="3"/>
        <v>1155804.02</v>
      </c>
      <c r="AN27" s="287">
        <f t="shared" si="4"/>
        <v>1784087.7899999998</v>
      </c>
      <c r="AO27" s="295">
        <f t="shared" si="5"/>
        <v>1714346.7600000002</v>
      </c>
      <c r="AP27" s="269">
        <f t="shared" si="6"/>
        <v>69741.029999999562</v>
      </c>
    </row>
    <row r="28" spans="1:42" ht="15" thickBot="1" x14ac:dyDescent="0.25">
      <c r="A28" s="257" t="s">
        <v>300</v>
      </c>
      <c r="B28" s="257" t="s">
        <v>41</v>
      </c>
      <c r="C28" s="296">
        <v>5073</v>
      </c>
      <c r="D28" s="297" t="s">
        <v>829</v>
      </c>
      <c r="E28" s="252" t="s">
        <v>2157</v>
      </c>
      <c r="F28" s="90">
        <v>824439.37</v>
      </c>
      <c r="G28" s="90">
        <v>17611.5</v>
      </c>
      <c r="H28" s="90">
        <v>623859.43999999994</v>
      </c>
      <c r="K28" s="252">
        <v>171138.34</v>
      </c>
      <c r="L28" s="252">
        <v>523726.1</v>
      </c>
      <c r="P28" s="232">
        <v>229506.94</v>
      </c>
      <c r="Q28" s="232">
        <v>19587</v>
      </c>
      <c r="U28" s="252">
        <v>689428.39</v>
      </c>
      <c r="V28" s="252">
        <v>2074532.05</v>
      </c>
      <c r="W28" s="74">
        <v>702433.8</v>
      </c>
      <c r="Y28" s="74">
        <v>1917.05</v>
      </c>
      <c r="AA28" s="74">
        <v>1109671.5</v>
      </c>
      <c r="AB28" s="74">
        <v>96400</v>
      </c>
      <c r="AC28" s="91">
        <v>1405661.5</v>
      </c>
      <c r="AF28" s="91">
        <v>648866.05000000005</v>
      </c>
      <c r="AG28" s="91">
        <v>677451.8</v>
      </c>
      <c r="AK28" s="267">
        <f t="shared" si="1"/>
        <v>1465910.31</v>
      </c>
      <c r="AL28" s="268">
        <f t="shared" si="2"/>
        <v>249093.94</v>
      </c>
      <c r="AM28" s="292">
        <f t="shared" si="3"/>
        <v>1216816.3700000001</v>
      </c>
      <c r="AN28" s="287">
        <f t="shared" si="4"/>
        <v>1910422.35</v>
      </c>
      <c r="AO28" s="295">
        <f t="shared" si="5"/>
        <v>2731979.35</v>
      </c>
      <c r="AP28" s="269">
        <f t="shared" si="6"/>
        <v>-821557</v>
      </c>
    </row>
    <row r="29" spans="1:42" ht="15" thickBot="1" x14ac:dyDescent="0.25">
      <c r="A29" s="257" t="s">
        <v>300</v>
      </c>
      <c r="B29" s="257" t="s">
        <v>41</v>
      </c>
      <c r="C29" s="296">
        <v>4573</v>
      </c>
      <c r="D29" s="297" t="s">
        <v>1421</v>
      </c>
      <c r="E29" s="252" t="s">
        <v>2158</v>
      </c>
      <c r="F29" s="90">
        <v>365583.59</v>
      </c>
      <c r="G29" s="90">
        <v>12790.99</v>
      </c>
      <c r="H29" s="90">
        <v>135948.73000000001</v>
      </c>
      <c r="K29" s="252">
        <v>649305.98</v>
      </c>
      <c r="L29" s="252">
        <v>406275.95</v>
      </c>
      <c r="O29" s="232">
        <v>9150</v>
      </c>
      <c r="P29" s="232">
        <v>64485.94</v>
      </c>
      <c r="U29" s="252">
        <v>-39999.51</v>
      </c>
      <c r="V29" s="252">
        <v>900591.29</v>
      </c>
      <c r="W29" s="74">
        <v>492967.13</v>
      </c>
      <c r="X29" s="74">
        <v>40000</v>
      </c>
      <c r="Y29" s="74">
        <v>727.72</v>
      </c>
      <c r="AA29" s="74">
        <v>877747.7</v>
      </c>
      <c r="AB29" s="74">
        <v>120400</v>
      </c>
      <c r="AC29" s="91">
        <v>1104060.7</v>
      </c>
      <c r="AF29" s="91">
        <v>581315.42000000004</v>
      </c>
      <c r="AG29" s="91">
        <v>128654.04</v>
      </c>
      <c r="AK29" s="267">
        <f t="shared" si="1"/>
        <v>514323.31000000006</v>
      </c>
      <c r="AL29" s="268">
        <f t="shared" si="2"/>
        <v>73635.94</v>
      </c>
      <c r="AM29" s="292">
        <f t="shared" si="3"/>
        <v>440687.37000000005</v>
      </c>
      <c r="AN29" s="287">
        <f t="shared" si="4"/>
        <v>1531842.5499999998</v>
      </c>
      <c r="AO29" s="295">
        <f t="shared" si="5"/>
        <v>1814030.1600000001</v>
      </c>
      <c r="AP29" s="269">
        <f t="shared" si="6"/>
        <v>-282187.61000000034</v>
      </c>
    </row>
    <row r="30" spans="1:42" ht="15" thickBot="1" x14ac:dyDescent="0.25">
      <c r="A30" s="257" t="s">
        <v>300</v>
      </c>
      <c r="B30" s="257" t="s">
        <v>41</v>
      </c>
      <c r="C30" s="296">
        <v>7350</v>
      </c>
      <c r="D30" s="297" t="s">
        <v>831</v>
      </c>
      <c r="E30" s="252" t="s">
        <v>2159</v>
      </c>
      <c r="F30" s="90">
        <v>1089963.17</v>
      </c>
      <c r="G30" s="90">
        <v>19418</v>
      </c>
      <c r="H30" s="90">
        <v>290120.39</v>
      </c>
      <c r="K30" s="252">
        <v>651444.05000000005</v>
      </c>
      <c r="L30" s="252">
        <v>1012198.45</v>
      </c>
      <c r="O30" s="232">
        <v>6600</v>
      </c>
      <c r="P30" s="232">
        <v>54454</v>
      </c>
      <c r="Q30" s="232">
        <v>5000</v>
      </c>
      <c r="R30" s="232">
        <v>247.75</v>
      </c>
      <c r="U30" s="252">
        <v>378579.69</v>
      </c>
      <c r="V30" s="252">
        <v>2673935.1</v>
      </c>
      <c r="W30" s="74">
        <v>835741.16</v>
      </c>
      <c r="X30" s="74">
        <v>85750</v>
      </c>
      <c r="Y30" s="74">
        <v>2104.12</v>
      </c>
      <c r="AA30" s="74">
        <v>1174440</v>
      </c>
      <c r="AB30" s="74">
        <v>242870</v>
      </c>
      <c r="AC30" s="91">
        <v>1816190</v>
      </c>
      <c r="AF30" s="91">
        <v>581734.02</v>
      </c>
      <c r="AG30" s="91">
        <v>214613.28</v>
      </c>
      <c r="AK30" s="267">
        <f t="shared" si="1"/>
        <v>1399501.56</v>
      </c>
      <c r="AL30" s="268">
        <f t="shared" si="2"/>
        <v>66301.75</v>
      </c>
      <c r="AM30" s="292">
        <f t="shared" si="3"/>
        <v>1333199.81</v>
      </c>
      <c r="AN30" s="287">
        <f t="shared" si="4"/>
        <v>2340905.2800000003</v>
      </c>
      <c r="AO30" s="295">
        <f t="shared" si="5"/>
        <v>2612537.2999999998</v>
      </c>
      <c r="AP30" s="269">
        <f t="shared" si="6"/>
        <v>-271632.01999999955</v>
      </c>
    </row>
    <row r="31" spans="1:42" ht="15" thickBot="1" x14ac:dyDescent="0.25">
      <c r="A31" s="257" t="s">
        <v>300</v>
      </c>
      <c r="B31" s="257" t="s">
        <v>41</v>
      </c>
      <c r="C31" s="296">
        <v>5666</v>
      </c>
      <c r="D31" s="297" t="s">
        <v>832</v>
      </c>
      <c r="E31" s="252" t="s">
        <v>2160</v>
      </c>
      <c r="F31" s="90">
        <v>2011219.91</v>
      </c>
      <c r="G31" s="90">
        <v>21288</v>
      </c>
      <c r="H31" s="90">
        <v>386581.34</v>
      </c>
      <c r="K31" s="252">
        <v>562974.02</v>
      </c>
      <c r="L31" s="252">
        <v>160361.54</v>
      </c>
      <c r="O31" s="232">
        <v>97529.1</v>
      </c>
      <c r="P31" s="232">
        <v>66785.7</v>
      </c>
      <c r="U31" s="252">
        <v>396960.67</v>
      </c>
      <c r="V31" s="252">
        <v>1942985.43</v>
      </c>
      <c r="W31" s="74">
        <v>789322.77</v>
      </c>
      <c r="X31" s="74">
        <v>10000</v>
      </c>
      <c r="Y31" s="74">
        <v>3915.38</v>
      </c>
      <c r="AA31" s="74">
        <v>614964</v>
      </c>
      <c r="AB31" s="74">
        <v>112800</v>
      </c>
      <c r="AC31" s="91">
        <v>909399</v>
      </c>
      <c r="AF31" s="91">
        <v>558432.36</v>
      </c>
      <c r="AG31" s="91">
        <v>145134</v>
      </c>
      <c r="AK31" s="267">
        <f t="shared" si="1"/>
        <v>2419089.25</v>
      </c>
      <c r="AL31" s="268">
        <f t="shared" si="2"/>
        <v>164314.79999999999</v>
      </c>
      <c r="AM31" s="292">
        <f t="shared" si="3"/>
        <v>2254774.4500000002</v>
      </c>
      <c r="AN31" s="287">
        <f t="shared" si="4"/>
        <v>1531002.15</v>
      </c>
      <c r="AO31" s="295">
        <f t="shared" si="5"/>
        <v>1612965.3599999999</v>
      </c>
      <c r="AP31" s="269">
        <f t="shared" si="6"/>
        <v>-81963.209999999963</v>
      </c>
    </row>
    <row r="32" spans="1:42" ht="15" thickBot="1" x14ac:dyDescent="0.25">
      <c r="A32" s="257" t="s">
        <v>300</v>
      </c>
      <c r="B32" s="257" t="s">
        <v>41</v>
      </c>
      <c r="C32" s="296">
        <v>5772</v>
      </c>
      <c r="D32" s="297" t="s">
        <v>833</v>
      </c>
      <c r="E32" s="252" t="s">
        <v>2161</v>
      </c>
      <c r="F32" s="90">
        <v>839031.5</v>
      </c>
      <c r="G32" s="90">
        <v>7800</v>
      </c>
      <c r="H32" s="90">
        <v>308935.31</v>
      </c>
      <c r="K32" s="252">
        <v>21604.87</v>
      </c>
      <c r="L32" s="252">
        <v>114822.28</v>
      </c>
      <c r="P32" s="232">
        <v>60454</v>
      </c>
      <c r="Q32" s="232">
        <v>11000</v>
      </c>
      <c r="U32" s="252">
        <v>-40975.26</v>
      </c>
      <c r="V32" s="252">
        <v>2306439.37</v>
      </c>
      <c r="W32" s="74">
        <v>581434.15</v>
      </c>
      <c r="Y32" s="74">
        <v>1730.44</v>
      </c>
      <c r="AA32" s="74">
        <v>1243788</v>
      </c>
      <c r="AB32" s="74">
        <v>93900</v>
      </c>
      <c r="AC32" s="91">
        <v>1522260</v>
      </c>
      <c r="AF32" s="91">
        <v>475754.48</v>
      </c>
      <c r="AG32" s="91">
        <v>7752.08</v>
      </c>
      <c r="AK32" s="267">
        <f t="shared" si="1"/>
        <v>1155766.81</v>
      </c>
      <c r="AL32" s="268">
        <f t="shared" si="2"/>
        <v>71454</v>
      </c>
      <c r="AM32" s="292">
        <f t="shared" si="3"/>
        <v>1084312.81</v>
      </c>
      <c r="AN32" s="287">
        <f t="shared" si="4"/>
        <v>1920852.5899999999</v>
      </c>
      <c r="AO32" s="295">
        <f t="shared" si="5"/>
        <v>2005766.56</v>
      </c>
      <c r="AP32" s="269">
        <f t="shared" si="6"/>
        <v>-84913.970000000205</v>
      </c>
    </row>
    <row r="33" spans="1:42" ht="15" thickBot="1" x14ac:dyDescent="0.25">
      <c r="A33" s="257" t="s">
        <v>300</v>
      </c>
      <c r="B33" s="257" t="s">
        <v>41</v>
      </c>
      <c r="C33" s="296">
        <v>3690</v>
      </c>
      <c r="D33" s="297" t="s">
        <v>834</v>
      </c>
      <c r="E33" s="252" t="s">
        <v>2162</v>
      </c>
      <c r="F33" s="90">
        <v>851602.41</v>
      </c>
      <c r="G33" s="90">
        <v>8265.27</v>
      </c>
      <c r="H33" s="90">
        <v>186801.5</v>
      </c>
      <c r="K33" s="252">
        <v>344244.31</v>
      </c>
      <c r="L33" s="252">
        <v>484317.72</v>
      </c>
      <c r="O33" s="232">
        <v>0</v>
      </c>
      <c r="P33" s="232">
        <v>37928.03</v>
      </c>
      <c r="Q33" s="232">
        <v>5000</v>
      </c>
      <c r="R33" s="232">
        <v>660.6</v>
      </c>
      <c r="U33" s="252">
        <v>210640.16</v>
      </c>
      <c r="V33" s="252">
        <v>1600056.47</v>
      </c>
      <c r="W33" s="74">
        <v>682466.33</v>
      </c>
      <c r="X33" s="74">
        <v>50600</v>
      </c>
      <c r="Y33" s="74">
        <v>1689.5</v>
      </c>
      <c r="AA33" s="74">
        <v>923005</v>
      </c>
      <c r="AB33" s="74">
        <v>84600</v>
      </c>
      <c r="AC33" s="91">
        <v>1128625</v>
      </c>
      <c r="AF33" s="91">
        <v>420613.76</v>
      </c>
      <c r="AG33" s="91">
        <v>124287.46</v>
      </c>
      <c r="AK33" s="267">
        <f t="shared" si="1"/>
        <v>1046669.18</v>
      </c>
      <c r="AL33" s="268">
        <f t="shared" si="2"/>
        <v>43588.63</v>
      </c>
      <c r="AM33" s="292">
        <f t="shared" si="3"/>
        <v>1003080.55</v>
      </c>
      <c r="AN33" s="287">
        <f t="shared" si="4"/>
        <v>1742360.83</v>
      </c>
      <c r="AO33" s="295">
        <f t="shared" si="5"/>
        <v>1673526.22</v>
      </c>
      <c r="AP33" s="269">
        <f t="shared" si="6"/>
        <v>68834.610000000102</v>
      </c>
    </row>
    <row r="34" spans="1:42" ht="15" thickBot="1" x14ac:dyDescent="0.25">
      <c r="A34" s="257" t="s">
        <v>300</v>
      </c>
      <c r="B34" s="257" t="s">
        <v>41</v>
      </c>
      <c r="C34" s="296">
        <v>6191</v>
      </c>
      <c r="D34" s="297" t="s">
        <v>835</v>
      </c>
      <c r="E34" s="252" t="s">
        <v>2308</v>
      </c>
      <c r="F34" s="90">
        <v>689678.97</v>
      </c>
      <c r="G34" s="90">
        <v>27900</v>
      </c>
      <c r="H34" s="90">
        <v>534304.51</v>
      </c>
      <c r="K34" s="252">
        <v>548962.9</v>
      </c>
      <c r="L34" s="252">
        <v>667964.71</v>
      </c>
      <c r="O34" s="232">
        <v>19508</v>
      </c>
      <c r="P34" s="232">
        <v>72773.240000000005</v>
      </c>
      <c r="Q34" s="232">
        <v>15094</v>
      </c>
      <c r="U34" s="252">
        <v>405612.09</v>
      </c>
      <c r="V34" s="252">
        <v>2970314.75</v>
      </c>
      <c r="W34" s="74">
        <v>998262.07</v>
      </c>
      <c r="Y34" s="74">
        <v>1272.6500000000001</v>
      </c>
      <c r="AA34" s="74">
        <v>782607</v>
      </c>
      <c r="AB34" s="74">
        <v>20000</v>
      </c>
      <c r="AC34" s="91">
        <v>1222616</v>
      </c>
      <c r="AF34" s="91">
        <v>573240.88</v>
      </c>
      <c r="AG34" s="91">
        <v>136173.98000000001</v>
      </c>
      <c r="AI34" s="91">
        <v>1120</v>
      </c>
      <c r="AK34" s="267">
        <f t="shared" si="1"/>
        <v>1251883.48</v>
      </c>
      <c r="AL34" s="268">
        <f t="shared" si="2"/>
        <v>107375.24</v>
      </c>
      <c r="AM34" s="292">
        <f t="shared" si="3"/>
        <v>1144508.24</v>
      </c>
      <c r="AN34" s="287">
        <f t="shared" si="4"/>
        <v>1802141.72</v>
      </c>
      <c r="AO34" s="295">
        <f t="shared" si="5"/>
        <v>1933150.8599999999</v>
      </c>
      <c r="AP34" s="269">
        <f t="shared" si="6"/>
        <v>-131009.1399999999</v>
      </c>
    </row>
    <row r="35" spans="1:42" ht="15" thickBot="1" x14ac:dyDescent="0.25">
      <c r="A35" s="257" t="s">
        <v>300</v>
      </c>
      <c r="B35" s="257" t="s">
        <v>41</v>
      </c>
      <c r="C35" s="296">
        <v>8132</v>
      </c>
      <c r="D35" s="297" t="s">
        <v>836</v>
      </c>
      <c r="E35" s="252" t="s">
        <v>2309</v>
      </c>
      <c r="F35" s="90">
        <v>1310162.83</v>
      </c>
      <c r="G35" s="90">
        <v>104345</v>
      </c>
      <c r="H35" s="90">
        <v>392250.62</v>
      </c>
      <c r="K35" s="252">
        <v>1183928.2</v>
      </c>
      <c r="L35" s="252">
        <v>925682.72</v>
      </c>
      <c r="O35" s="232">
        <v>0</v>
      </c>
      <c r="P35" s="232">
        <v>104498.08</v>
      </c>
      <c r="Q35" s="232">
        <v>5000</v>
      </c>
      <c r="U35" s="252">
        <v>449912.52</v>
      </c>
      <c r="V35" s="252">
        <v>3203233.17</v>
      </c>
      <c r="W35" s="74">
        <v>1157054.6000000001</v>
      </c>
      <c r="X35" s="74">
        <v>133427</v>
      </c>
      <c r="Y35" s="74">
        <v>2612.2399999999998</v>
      </c>
      <c r="AA35" s="74">
        <v>525322</v>
      </c>
      <c r="AB35" s="74">
        <v>217478</v>
      </c>
      <c r="AC35" s="91">
        <v>1251124</v>
      </c>
      <c r="AF35" s="91">
        <v>670003.5</v>
      </c>
      <c r="AG35" s="91">
        <v>137756.81</v>
      </c>
      <c r="AK35" s="267">
        <f t="shared" si="1"/>
        <v>1806758.4500000002</v>
      </c>
      <c r="AL35" s="268">
        <f t="shared" si="2"/>
        <v>109498.08</v>
      </c>
      <c r="AM35" s="292">
        <f t="shared" si="3"/>
        <v>1697260.37</v>
      </c>
      <c r="AN35" s="287">
        <f t="shared" si="4"/>
        <v>2035893.84</v>
      </c>
      <c r="AO35" s="295">
        <f t="shared" si="5"/>
        <v>2058884.31</v>
      </c>
      <c r="AP35" s="269">
        <f t="shared" si="6"/>
        <v>-22990.469999999972</v>
      </c>
    </row>
    <row r="36" spans="1:42" ht="15" thickBot="1" x14ac:dyDescent="0.25">
      <c r="A36" s="257" t="s">
        <v>300</v>
      </c>
      <c r="B36" s="257" t="s">
        <v>41</v>
      </c>
      <c r="C36" s="296">
        <v>2634</v>
      </c>
      <c r="D36" s="297" t="s">
        <v>837</v>
      </c>
      <c r="E36" s="252" t="s">
        <v>2310</v>
      </c>
      <c r="F36" s="90">
        <v>531684.36</v>
      </c>
      <c r="G36" s="90">
        <v>53704.31</v>
      </c>
      <c r="H36" s="90">
        <v>206236.42</v>
      </c>
      <c r="K36" s="252">
        <v>65090.13</v>
      </c>
      <c r="L36" s="252">
        <v>142383.28</v>
      </c>
      <c r="P36" s="232">
        <v>41800.01</v>
      </c>
      <c r="Q36" s="232">
        <v>12226</v>
      </c>
      <c r="U36" s="252">
        <v>79557</v>
      </c>
      <c r="V36" s="252">
        <v>2001291.5</v>
      </c>
      <c r="W36" s="74">
        <v>514958.39</v>
      </c>
      <c r="Y36" s="74">
        <v>1037.93</v>
      </c>
      <c r="AA36" s="74">
        <v>606018</v>
      </c>
      <c r="AB36" s="74">
        <v>108188</v>
      </c>
      <c r="AC36" s="91">
        <v>785356</v>
      </c>
      <c r="AF36" s="91">
        <v>305246.67</v>
      </c>
      <c r="AG36" s="91">
        <v>51544.91</v>
      </c>
      <c r="AK36" s="267">
        <f t="shared" si="1"/>
        <v>791625.09</v>
      </c>
      <c r="AL36" s="268">
        <f t="shared" si="2"/>
        <v>54026.01</v>
      </c>
      <c r="AM36" s="292">
        <f t="shared" si="3"/>
        <v>737599.08</v>
      </c>
      <c r="AN36" s="287">
        <f t="shared" si="4"/>
        <v>1230202.32</v>
      </c>
      <c r="AO36" s="295">
        <f t="shared" si="5"/>
        <v>1142147.5799999998</v>
      </c>
      <c r="AP36" s="269">
        <f t="shared" si="6"/>
        <v>88054.740000000224</v>
      </c>
    </row>
    <row r="37" spans="1:42" ht="15" thickBot="1" x14ac:dyDescent="0.25">
      <c r="A37" s="257" t="s">
        <v>300</v>
      </c>
      <c r="B37" s="257" t="s">
        <v>41</v>
      </c>
      <c r="C37" s="296">
        <v>5394</v>
      </c>
      <c r="D37" s="297" t="s">
        <v>838</v>
      </c>
      <c r="E37" s="252" t="s">
        <v>2336</v>
      </c>
      <c r="F37" s="90">
        <v>598303.37</v>
      </c>
      <c r="G37" s="90">
        <v>13716.76</v>
      </c>
      <c r="H37" s="90">
        <v>228902.63</v>
      </c>
      <c r="K37" s="252">
        <v>1582150.32</v>
      </c>
      <c r="L37" s="252">
        <v>862325.75</v>
      </c>
      <c r="O37" s="232">
        <v>9000</v>
      </c>
      <c r="P37" s="232">
        <v>52078.07</v>
      </c>
      <c r="U37" s="252">
        <v>322501.8</v>
      </c>
      <c r="V37" s="252">
        <v>3800882.66</v>
      </c>
      <c r="W37" s="74">
        <v>708793.11</v>
      </c>
      <c r="Y37" s="74">
        <v>1279.71</v>
      </c>
      <c r="AB37" s="74">
        <v>103600</v>
      </c>
      <c r="AC37" s="91">
        <v>313643</v>
      </c>
      <c r="AF37" s="91">
        <v>636627.56999999995</v>
      </c>
      <c r="AG37" s="91">
        <v>169417.52</v>
      </c>
      <c r="AK37" s="267">
        <f t="shared" si="1"/>
        <v>840922.76</v>
      </c>
      <c r="AL37" s="268">
        <f t="shared" si="2"/>
        <v>61078.07</v>
      </c>
      <c r="AM37" s="292">
        <f t="shared" si="3"/>
        <v>779844.69000000006</v>
      </c>
      <c r="AN37" s="287">
        <f t="shared" si="4"/>
        <v>813672.82</v>
      </c>
      <c r="AO37" s="295">
        <f t="shared" si="5"/>
        <v>1119688.0899999999</v>
      </c>
      <c r="AP37" s="269">
        <f t="shared" si="6"/>
        <v>-306015.2699999999</v>
      </c>
    </row>
    <row r="38" spans="1:42" ht="15" thickBot="1" x14ac:dyDescent="0.25">
      <c r="A38" s="257" t="s">
        <v>304</v>
      </c>
      <c r="B38" s="257" t="s">
        <v>42</v>
      </c>
      <c r="C38" s="296">
        <v>3425</v>
      </c>
      <c r="D38" s="297" t="s">
        <v>839</v>
      </c>
      <c r="E38" s="252" t="s">
        <v>2163</v>
      </c>
      <c r="F38" s="90">
        <v>757556.1</v>
      </c>
      <c r="G38" s="90">
        <v>10501</v>
      </c>
      <c r="H38" s="90">
        <v>58697.39</v>
      </c>
      <c r="K38" s="252">
        <v>433431.76</v>
      </c>
      <c r="L38" s="252">
        <v>217898.3</v>
      </c>
      <c r="O38" s="232">
        <v>0</v>
      </c>
      <c r="P38" s="232">
        <v>88175</v>
      </c>
      <c r="R38" s="232">
        <v>49.07</v>
      </c>
      <c r="S38" s="252">
        <v>149898</v>
      </c>
      <c r="U38" s="252">
        <v>120954.5</v>
      </c>
      <c r="V38" s="252">
        <v>2024806.3999999999</v>
      </c>
      <c r="W38" s="74">
        <v>723607.77</v>
      </c>
      <c r="Y38" s="74">
        <v>1609.33</v>
      </c>
      <c r="AA38" s="74">
        <v>713888</v>
      </c>
      <c r="AB38" s="74">
        <v>39426.080000000002</v>
      </c>
      <c r="AC38" s="91">
        <v>993838</v>
      </c>
      <c r="AF38" s="91">
        <v>388992.26</v>
      </c>
      <c r="AG38" s="91">
        <v>79442</v>
      </c>
      <c r="AJ38" s="91">
        <v>18479</v>
      </c>
      <c r="AK38" s="267">
        <f t="shared" si="1"/>
        <v>826754.49</v>
      </c>
      <c r="AL38" s="268">
        <f t="shared" si="2"/>
        <v>88224.07</v>
      </c>
      <c r="AM38" s="292">
        <f t="shared" si="3"/>
        <v>738530.41999999993</v>
      </c>
      <c r="AN38" s="287">
        <f t="shared" si="4"/>
        <v>1478531.1800000002</v>
      </c>
      <c r="AO38" s="295">
        <f t="shared" si="5"/>
        <v>1480751.26</v>
      </c>
      <c r="AP38" s="269">
        <f t="shared" si="6"/>
        <v>-2220.0799999998417</v>
      </c>
    </row>
    <row r="39" spans="1:42" ht="15" thickBot="1" x14ac:dyDescent="0.25">
      <c r="A39" s="257" t="s">
        <v>304</v>
      </c>
      <c r="B39" s="257" t="s">
        <v>42</v>
      </c>
      <c r="C39" s="296">
        <v>4047</v>
      </c>
      <c r="D39" s="297" t="s">
        <v>840</v>
      </c>
      <c r="E39" s="252" t="s">
        <v>2164</v>
      </c>
      <c r="F39" s="90">
        <v>1247982.26</v>
      </c>
      <c r="G39" s="90">
        <v>43905.599999999999</v>
      </c>
      <c r="H39" s="90">
        <v>75789.350000000006</v>
      </c>
      <c r="K39" s="252">
        <v>367732.22</v>
      </c>
      <c r="L39" s="252">
        <v>245614.61</v>
      </c>
      <c r="O39" s="232">
        <v>7400</v>
      </c>
      <c r="P39" s="232">
        <v>70309.929999999993</v>
      </c>
      <c r="Q39" s="232">
        <v>80000</v>
      </c>
      <c r="R39" s="232">
        <v>195.3</v>
      </c>
      <c r="U39" s="252">
        <v>172536.46</v>
      </c>
      <c r="V39" s="252">
        <v>2381908.6800000002</v>
      </c>
      <c r="W39" s="74">
        <v>720464.99</v>
      </c>
      <c r="Y39" s="74">
        <v>2478.6799999999998</v>
      </c>
      <c r="AA39" s="74">
        <v>692033.9</v>
      </c>
      <c r="AB39" s="74">
        <v>56813.21</v>
      </c>
      <c r="AC39" s="91">
        <v>1017238.9</v>
      </c>
      <c r="AF39" s="91">
        <v>338471.27</v>
      </c>
      <c r="AG39" s="91">
        <v>106476.66</v>
      </c>
      <c r="AJ39" s="91">
        <v>20324</v>
      </c>
      <c r="AK39" s="267">
        <f t="shared" si="1"/>
        <v>1367677.2100000002</v>
      </c>
      <c r="AL39" s="268">
        <f t="shared" si="2"/>
        <v>157905.22999999998</v>
      </c>
      <c r="AM39" s="292">
        <f t="shared" si="3"/>
        <v>1209771.9800000002</v>
      </c>
      <c r="AN39" s="287">
        <f t="shared" si="4"/>
        <v>1471790.78</v>
      </c>
      <c r="AO39" s="295">
        <f t="shared" si="5"/>
        <v>1482510.8299999998</v>
      </c>
      <c r="AP39" s="269">
        <f t="shared" si="6"/>
        <v>-10720.049999999814</v>
      </c>
    </row>
    <row r="40" spans="1:42" ht="15" thickBot="1" x14ac:dyDescent="0.25">
      <c r="A40" s="257" t="s">
        <v>304</v>
      </c>
      <c r="B40" s="257" t="s">
        <v>42</v>
      </c>
      <c r="C40" s="296">
        <v>3656</v>
      </c>
      <c r="D40" s="297" t="s">
        <v>841</v>
      </c>
      <c r="E40" s="252" t="s">
        <v>2165</v>
      </c>
      <c r="F40" s="90">
        <v>427376.4</v>
      </c>
      <c r="G40" s="90">
        <v>22366.51</v>
      </c>
      <c r="H40" s="90">
        <v>123060.73</v>
      </c>
      <c r="K40" s="252">
        <v>796266.76</v>
      </c>
      <c r="L40" s="252">
        <v>223782.8</v>
      </c>
      <c r="O40" s="232">
        <v>0</v>
      </c>
      <c r="P40" s="232">
        <v>57921.96</v>
      </c>
      <c r="R40" s="232">
        <v>295.01</v>
      </c>
      <c r="U40" s="252">
        <v>173454.24</v>
      </c>
      <c r="V40" s="252">
        <v>2692203.68</v>
      </c>
      <c r="W40" s="74">
        <v>794839.69</v>
      </c>
      <c r="Y40" s="74">
        <v>862.34</v>
      </c>
      <c r="AA40" s="74">
        <v>1074769.2</v>
      </c>
      <c r="AB40" s="74">
        <v>75476</v>
      </c>
      <c r="AC40" s="91">
        <v>1325245.2</v>
      </c>
      <c r="AF40" s="91">
        <v>512258.93</v>
      </c>
      <c r="AG40" s="91">
        <v>140141.29</v>
      </c>
      <c r="AK40" s="267">
        <f t="shared" si="1"/>
        <v>572803.64</v>
      </c>
      <c r="AL40" s="268">
        <f t="shared" si="2"/>
        <v>58216.97</v>
      </c>
      <c r="AM40" s="292">
        <f t="shared" si="3"/>
        <v>514586.67000000004</v>
      </c>
      <c r="AN40" s="287">
        <f t="shared" si="4"/>
        <v>1945947.23</v>
      </c>
      <c r="AO40" s="295">
        <f t="shared" si="5"/>
        <v>1977645.42</v>
      </c>
      <c r="AP40" s="269">
        <f t="shared" si="6"/>
        <v>-31698.189999999944</v>
      </c>
    </row>
    <row r="41" spans="1:42" ht="15" thickBot="1" x14ac:dyDescent="0.25">
      <c r="A41" s="257" t="s">
        <v>304</v>
      </c>
      <c r="B41" s="257" t="s">
        <v>42</v>
      </c>
      <c r="C41" s="296">
        <v>3640</v>
      </c>
      <c r="D41" s="297" t="s">
        <v>842</v>
      </c>
      <c r="E41" s="252" t="s">
        <v>2166</v>
      </c>
      <c r="F41" s="90">
        <v>228062.4</v>
      </c>
      <c r="G41" s="90">
        <v>17284</v>
      </c>
      <c r="H41" s="90">
        <v>79562.5</v>
      </c>
      <c r="K41" s="252">
        <v>337766.81</v>
      </c>
      <c r="L41" s="252">
        <v>206453.3</v>
      </c>
      <c r="O41" s="232">
        <v>3500</v>
      </c>
      <c r="P41" s="232">
        <v>34150</v>
      </c>
      <c r="Q41" s="232">
        <v>13040</v>
      </c>
      <c r="U41" s="252">
        <v>106873</v>
      </c>
      <c r="V41" s="252">
        <v>2888756.2</v>
      </c>
      <c r="W41" s="74">
        <v>747326.59</v>
      </c>
      <c r="Y41" s="74">
        <v>548.37</v>
      </c>
      <c r="AA41" s="74">
        <v>964442</v>
      </c>
      <c r="AB41" s="74">
        <v>50394.79</v>
      </c>
      <c r="AC41" s="91">
        <v>1271455</v>
      </c>
      <c r="AF41" s="91">
        <v>386699.17</v>
      </c>
      <c r="AG41" s="91">
        <v>111524.34</v>
      </c>
      <c r="AJ41" s="91">
        <v>23367</v>
      </c>
      <c r="AK41" s="267">
        <f t="shared" si="1"/>
        <v>324908.90000000002</v>
      </c>
      <c r="AL41" s="268">
        <f t="shared" si="2"/>
        <v>50690</v>
      </c>
      <c r="AM41" s="292">
        <f t="shared" si="3"/>
        <v>274218.90000000002</v>
      </c>
      <c r="AN41" s="287">
        <f t="shared" si="4"/>
        <v>1762711.75</v>
      </c>
      <c r="AO41" s="295">
        <f t="shared" si="5"/>
        <v>1793045.51</v>
      </c>
      <c r="AP41" s="269">
        <f t="shared" si="6"/>
        <v>-30333.760000000009</v>
      </c>
    </row>
    <row r="42" spans="1:42" ht="15" thickBot="1" x14ac:dyDescent="0.25">
      <c r="A42" s="257" t="s">
        <v>304</v>
      </c>
      <c r="B42" s="257" t="s">
        <v>42</v>
      </c>
      <c r="C42" s="296">
        <v>7398</v>
      </c>
      <c r="D42" s="297" t="s">
        <v>843</v>
      </c>
      <c r="E42" s="252" t="s">
        <v>2167</v>
      </c>
      <c r="F42" s="90">
        <v>956406.32</v>
      </c>
      <c r="G42" s="90">
        <v>54656.3</v>
      </c>
      <c r="H42" s="90">
        <v>52664.14</v>
      </c>
      <c r="K42" s="252">
        <v>456751.07</v>
      </c>
      <c r="L42" s="252">
        <v>370522.73</v>
      </c>
      <c r="O42" s="232">
        <v>0</v>
      </c>
      <c r="P42" s="232">
        <v>102263</v>
      </c>
      <c r="R42" s="232">
        <v>0</v>
      </c>
      <c r="U42" s="252">
        <v>261189.25</v>
      </c>
      <c r="V42" s="252">
        <v>3281518.85</v>
      </c>
      <c r="W42" s="74">
        <v>1381622.27</v>
      </c>
      <c r="Y42" s="74">
        <v>669.11</v>
      </c>
      <c r="AA42" s="74">
        <v>1659203.5</v>
      </c>
      <c r="AB42" s="74">
        <v>209322.43</v>
      </c>
      <c r="AC42" s="91">
        <v>2153407.5</v>
      </c>
      <c r="AF42" s="91">
        <v>744656.97</v>
      </c>
      <c r="AG42" s="91">
        <v>164292.46</v>
      </c>
      <c r="AH42" s="91">
        <v>39656.75</v>
      </c>
      <c r="AJ42" s="91">
        <v>31001.5</v>
      </c>
      <c r="AK42" s="267">
        <f t="shared" si="1"/>
        <v>1063726.76</v>
      </c>
      <c r="AL42" s="268">
        <f t="shared" si="2"/>
        <v>102263</v>
      </c>
      <c r="AM42" s="292">
        <f t="shared" si="3"/>
        <v>961463.76</v>
      </c>
      <c r="AN42" s="287">
        <f t="shared" si="4"/>
        <v>3250817.31</v>
      </c>
      <c r="AO42" s="295">
        <f t="shared" si="5"/>
        <v>3133015.1799999997</v>
      </c>
      <c r="AP42" s="269">
        <f t="shared" si="6"/>
        <v>117802.13000000035</v>
      </c>
    </row>
    <row r="43" spans="1:42" ht="15" thickBot="1" x14ac:dyDescent="0.25">
      <c r="A43" s="257" t="s">
        <v>304</v>
      </c>
      <c r="B43" s="257" t="s">
        <v>42</v>
      </c>
      <c r="C43" s="296">
        <v>7430</v>
      </c>
      <c r="D43" s="297" t="s">
        <v>844</v>
      </c>
      <c r="E43" s="252" t="s">
        <v>2168</v>
      </c>
      <c r="F43" s="90">
        <v>1084731.17</v>
      </c>
      <c r="G43" s="90">
        <v>21356.25</v>
      </c>
      <c r="H43" s="90">
        <v>123191</v>
      </c>
      <c r="K43" s="252">
        <v>201682.06</v>
      </c>
      <c r="L43" s="252">
        <v>270302.59999999998</v>
      </c>
      <c r="O43" s="232">
        <v>4800</v>
      </c>
      <c r="P43" s="232">
        <v>87262.720000000001</v>
      </c>
      <c r="R43" s="232">
        <v>221</v>
      </c>
      <c r="S43" s="252">
        <v>218025</v>
      </c>
      <c r="U43" s="252">
        <v>282904.31</v>
      </c>
      <c r="V43" s="252">
        <v>3750097.45</v>
      </c>
      <c r="W43" s="74">
        <v>1178566.03</v>
      </c>
      <c r="Y43" s="74">
        <v>1952.47</v>
      </c>
      <c r="AA43" s="74">
        <v>1183896</v>
      </c>
      <c r="AB43" s="74">
        <v>244676.32</v>
      </c>
      <c r="AC43" s="91">
        <v>1651276</v>
      </c>
      <c r="AF43" s="91">
        <v>852457.32</v>
      </c>
      <c r="AG43" s="91">
        <v>161517.26</v>
      </c>
      <c r="AJ43" s="91">
        <v>45724</v>
      </c>
      <c r="AK43" s="267">
        <f t="shared" si="1"/>
        <v>1229278.42</v>
      </c>
      <c r="AL43" s="268">
        <f t="shared" si="2"/>
        <v>92283.72</v>
      </c>
      <c r="AM43" s="292">
        <f t="shared" si="3"/>
        <v>1136994.7</v>
      </c>
      <c r="AN43" s="287">
        <f t="shared" si="4"/>
        <v>2609090.8199999998</v>
      </c>
      <c r="AO43" s="295">
        <f t="shared" si="5"/>
        <v>2710974.58</v>
      </c>
      <c r="AP43" s="269">
        <f t="shared" si="6"/>
        <v>-101883.76000000024</v>
      </c>
    </row>
    <row r="44" spans="1:42" ht="15" thickBot="1" x14ac:dyDescent="0.25">
      <c r="A44" s="257" t="s">
        <v>304</v>
      </c>
      <c r="B44" s="257" t="s">
        <v>42</v>
      </c>
      <c r="C44" s="296">
        <v>2978</v>
      </c>
      <c r="D44" s="297" t="s">
        <v>845</v>
      </c>
      <c r="E44" s="252" t="s">
        <v>2169</v>
      </c>
      <c r="F44" s="90">
        <v>869835.13</v>
      </c>
      <c r="G44" s="90">
        <v>2199.04</v>
      </c>
      <c r="H44" s="90">
        <v>104930.87</v>
      </c>
      <c r="K44" s="252">
        <v>389299.75</v>
      </c>
      <c r="L44" s="252">
        <v>290748.93</v>
      </c>
      <c r="O44" s="232">
        <v>13800</v>
      </c>
      <c r="P44" s="232">
        <v>72140.02</v>
      </c>
      <c r="Q44" s="232">
        <v>362898</v>
      </c>
      <c r="R44" s="232">
        <v>11.96</v>
      </c>
      <c r="U44" s="252">
        <v>105632.35</v>
      </c>
      <c r="V44" s="252">
        <v>1851653.95</v>
      </c>
      <c r="W44" s="74">
        <v>693928.67</v>
      </c>
      <c r="Y44" s="74">
        <v>1283.1600000000001</v>
      </c>
      <c r="AA44" s="74">
        <v>616514.41</v>
      </c>
      <c r="AB44" s="74">
        <v>73071.92</v>
      </c>
      <c r="AC44" s="91">
        <v>1014246.41</v>
      </c>
      <c r="AF44" s="91">
        <v>407065.89</v>
      </c>
      <c r="AG44" s="91">
        <v>87997.84</v>
      </c>
      <c r="AJ44" s="91">
        <v>25936</v>
      </c>
      <c r="AK44" s="267">
        <f t="shared" si="1"/>
        <v>976965.04</v>
      </c>
      <c r="AL44" s="268">
        <f t="shared" si="2"/>
        <v>448849.98000000004</v>
      </c>
      <c r="AM44" s="292">
        <f t="shared" si="3"/>
        <v>528115.06000000006</v>
      </c>
      <c r="AN44" s="287">
        <f t="shared" si="4"/>
        <v>1384798.1600000001</v>
      </c>
      <c r="AO44" s="295">
        <f t="shared" si="5"/>
        <v>1535246.1400000001</v>
      </c>
      <c r="AP44" s="269">
        <f t="shared" si="6"/>
        <v>-150447.97999999998</v>
      </c>
    </row>
    <row r="45" spans="1:42" ht="15" thickBot="1" x14ac:dyDescent="0.25">
      <c r="A45" s="257" t="s">
        <v>304</v>
      </c>
      <c r="B45" s="257" t="s">
        <v>42</v>
      </c>
      <c r="C45" s="296">
        <v>3394</v>
      </c>
      <c r="D45" s="297" t="s">
        <v>846</v>
      </c>
      <c r="E45" s="252" t="s">
        <v>2311</v>
      </c>
      <c r="F45" s="90">
        <v>257966.18</v>
      </c>
      <c r="G45" s="90">
        <v>10819.81</v>
      </c>
      <c r="H45" s="90">
        <v>85197.39</v>
      </c>
      <c r="K45" s="252">
        <v>338606.92</v>
      </c>
      <c r="L45" s="252">
        <v>400411.48</v>
      </c>
      <c r="O45" s="232">
        <v>27224</v>
      </c>
      <c r="P45" s="232">
        <v>72375</v>
      </c>
      <c r="U45" s="252">
        <v>91659.91</v>
      </c>
      <c r="V45" s="252">
        <v>1865771.67</v>
      </c>
      <c r="W45" s="74">
        <v>522309.58</v>
      </c>
      <c r="Y45" s="74">
        <v>675.6</v>
      </c>
      <c r="AA45" s="74">
        <v>622731</v>
      </c>
      <c r="AB45" s="74">
        <v>143736.32999999999</v>
      </c>
      <c r="AC45" s="91">
        <v>922727</v>
      </c>
      <c r="AF45" s="91">
        <v>386148.7</v>
      </c>
      <c r="AG45" s="91">
        <v>105532.83</v>
      </c>
      <c r="AJ45" s="91">
        <v>8012</v>
      </c>
      <c r="AK45" s="267">
        <f t="shared" si="1"/>
        <v>353983.38</v>
      </c>
      <c r="AL45" s="268">
        <f t="shared" si="2"/>
        <v>99599</v>
      </c>
      <c r="AM45" s="292">
        <f t="shared" si="3"/>
        <v>254384.38</v>
      </c>
      <c r="AN45" s="287">
        <f t="shared" si="4"/>
        <v>1289452.51</v>
      </c>
      <c r="AO45" s="295">
        <f t="shared" si="5"/>
        <v>1422420.53</v>
      </c>
      <c r="AP45" s="269">
        <f t="shared" si="6"/>
        <v>-132968.02000000002</v>
      </c>
    </row>
    <row r="46" spans="1:42" ht="15" thickBot="1" x14ac:dyDescent="0.25">
      <c r="A46" s="257" t="s">
        <v>304</v>
      </c>
      <c r="B46" s="257" t="s">
        <v>42</v>
      </c>
      <c r="C46" s="296">
        <v>1969</v>
      </c>
      <c r="D46" s="297" t="s">
        <v>847</v>
      </c>
      <c r="E46" s="252" t="s">
        <v>2312</v>
      </c>
      <c r="F46" s="90">
        <v>273007.78000000003</v>
      </c>
      <c r="G46" s="90">
        <v>0</v>
      </c>
      <c r="H46" s="90">
        <v>72212.27</v>
      </c>
      <c r="K46" s="252">
        <v>587390.07999999996</v>
      </c>
      <c r="L46" s="252">
        <v>145546.41</v>
      </c>
      <c r="O46" s="232">
        <v>0</v>
      </c>
      <c r="P46" s="232">
        <v>24143.82</v>
      </c>
      <c r="R46" s="232">
        <v>0</v>
      </c>
      <c r="S46" s="252">
        <v>47300</v>
      </c>
      <c r="U46" s="252">
        <v>155426.15</v>
      </c>
      <c r="V46" s="252">
        <v>1234901.48</v>
      </c>
      <c r="W46" s="74">
        <v>409297.1</v>
      </c>
      <c r="Y46" s="74">
        <v>601.83000000000004</v>
      </c>
      <c r="AA46" s="74">
        <v>692158</v>
      </c>
      <c r="AB46" s="74">
        <v>72948.95</v>
      </c>
      <c r="AC46" s="91">
        <v>925898</v>
      </c>
      <c r="AF46" s="91">
        <v>207039.12</v>
      </c>
      <c r="AG46" s="91">
        <v>92204.73</v>
      </c>
      <c r="AJ46" s="91">
        <v>9024.5</v>
      </c>
      <c r="AK46" s="267">
        <f t="shared" si="1"/>
        <v>345220.05000000005</v>
      </c>
      <c r="AL46" s="268">
        <f t="shared" si="2"/>
        <v>24143.82</v>
      </c>
      <c r="AM46" s="292">
        <f t="shared" si="3"/>
        <v>321076.23000000004</v>
      </c>
      <c r="AN46" s="287">
        <f t="shared" si="4"/>
        <v>1175005.8799999999</v>
      </c>
      <c r="AO46" s="295">
        <f t="shared" si="5"/>
        <v>1234166.3500000001</v>
      </c>
      <c r="AP46" s="269">
        <f t="shared" si="6"/>
        <v>-59160.470000000205</v>
      </c>
    </row>
    <row r="47" spans="1:42" ht="15" thickBot="1" x14ac:dyDescent="0.25">
      <c r="A47" s="257" t="s">
        <v>304</v>
      </c>
      <c r="B47" s="257" t="s">
        <v>42</v>
      </c>
      <c r="C47" s="296">
        <v>3732</v>
      </c>
      <c r="D47" s="297" t="s">
        <v>848</v>
      </c>
      <c r="E47" s="252" t="s">
        <v>2330</v>
      </c>
      <c r="F47" s="90">
        <v>400708.64</v>
      </c>
      <c r="G47" s="90">
        <v>0</v>
      </c>
      <c r="H47" s="90">
        <v>69440.070000000007</v>
      </c>
      <c r="K47" s="252">
        <v>1115223.57</v>
      </c>
      <c r="L47" s="252">
        <v>254323.51</v>
      </c>
      <c r="O47" s="232">
        <v>3500</v>
      </c>
      <c r="P47" s="232">
        <v>57757</v>
      </c>
      <c r="S47" s="252">
        <v>185261.87</v>
      </c>
      <c r="U47" s="252">
        <v>55176.89</v>
      </c>
      <c r="V47" s="252">
        <v>2300894.7000000002</v>
      </c>
      <c r="W47" s="74">
        <v>642624.67000000004</v>
      </c>
      <c r="Y47" s="74">
        <v>773.77</v>
      </c>
      <c r="AA47" s="74">
        <v>746970</v>
      </c>
      <c r="AB47" s="74">
        <v>55384.69</v>
      </c>
      <c r="AC47" s="91">
        <v>1112670</v>
      </c>
      <c r="AE47" s="91">
        <v>410</v>
      </c>
      <c r="AF47" s="91">
        <v>390753.33</v>
      </c>
      <c r="AG47" s="91">
        <v>116359.4</v>
      </c>
      <c r="AJ47" s="91">
        <v>870</v>
      </c>
      <c r="AK47" s="267">
        <f t="shared" si="1"/>
        <v>470148.71</v>
      </c>
      <c r="AL47" s="268">
        <f t="shared" si="2"/>
        <v>61257</v>
      </c>
      <c r="AM47" s="292">
        <f t="shared" si="3"/>
        <v>408891.71</v>
      </c>
      <c r="AN47" s="287">
        <f t="shared" si="4"/>
        <v>1445753.13</v>
      </c>
      <c r="AO47" s="295">
        <f t="shared" si="5"/>
        <v>1621062.73</v>
      </c>
      <c r="AP47" s="269">
        <f t="shared" si="6"/>
        <v>-175309.60000000009</v>
      </c>
    </row>
    <row r="48" spans="1:42" ht="15" thickBot="1" x14ac:dyDescent="0.25">
      <c r="A48" s="257" t="s">
        <v>304</v>
      </c>
      <c r="B48" s="257" t="s">
        <v>42</v>
      </c>
      <c r="C48" s="296">
        <v>3225</v>
      </c>
      <c r="D48" s="297" t="s">
        <v>849</v>
      </c>
      <c r="E48" s="252" t="s">
        <v>2337</v>
      </c>
      <c r="F48" s="90">
        <v>597522.30000000005</v>
      </c>
      <c r="G48" s="90">
        <v>9310</v>
      </c>
      <c r="H48" s="90">
        <v>70978.149999999994</v>
      </c>
      <c r="K48" s="252">
        <v>4105817.82</v>
      </c>
      <c r="L48" s="252">
        <v>231157.4</v>
      </c>
      <c r="O48" s="232">
        <v>4000</v>
      </c>
      <c r="P48" s="232">
        <v>55686.15</v>
      </c>
      <c r="U48" s="252">
        <v>136210.07</v>
      </c>
      <c r="V48" s="252">
        <v>4006426</v>
      </c>
      <c r="W48" s="74">
        <v>878762.01</v>
      </c>
      <c r="Y48" s="74">
        <v>1074.77</v>
      </c>
      <c r="AA48" s="74">
        <v>455052.2</v>
      </c>
      <c r="AB48" s="74">
        <v>36000</v>
      </c>
      <c r="AC48" s="91">
        <v>809712.2</v>
      </c>
      <c r="AF48" s="91">
        <v>324162.42</v>
      </c>
      <c r="AG48" s="91">
        <v>172455.73</v>
      </c>
      <c r="AJ48" s="91">
        <v>26736.5</v>
      </c>
      <c r="AK48" s="267">
        <f t="shared" si="1"/>
        <v>677810.45000000007</v>
      </c>
      <c r="AL48" s="268">
        <f t="shared" si="2"/>
        <v>59686.15</v>
      </c>
      <c r="AM48" s="292">
        <f t="shared" si="3"/>
        <v>618124.30000000005</v>
      </c>
      <c r="AN48" s="287">
        <f t="shared" si="4"/>
        <v>1370888.98</v>
      </c>
      <c r="AO48" s="295">
        <f t="shared" si="5"/>
        <v>1333066.8499999999</v>
      </c>
      <c r="AP48" s="269">
        <f t="shared" si="6"/>
        <v>37822.130000000121</v>
      </c>
    </row>
    <row r="49" spans="1:42" ht="15" thickBot="1" x14ac:dyDescent="0.25">
      <c r="A49" s="257" t="s">
        <v>29</v>
      </c>
      <c r="B49" s="257" t="s">
        <v>30</v>
      </c>
      <c r="C49" s="296">
        <v>3207</v>
      </c>
      <c r="D49" s="297" t="s">
        <v>850</v>
      </c>
      <c r="E49" s="252" t="s">
        <v>2170</v>
      </c>
      <c r="F49" s="90">
        <v>311754.53000000003</v>
      </c>
      <c r="G49" s="90">
        <v>166740.71</v>
      </c>
      <c r="H49" s="90">
        <v>145122.54</v>
      </c>
      <c r="K49" s="252">
        <v>348680.37</v>
      </c>
      <c r="L49" s="252">
        <v>298384.5</v>
      </c>
      <c r="O49" s="232">
        <v>8000</v>
      </c>
      <c r="P49" s="232">
        <v>39860.76</v>
      </c>
      <c r="U49" s="252">
        <v>-110</v>
      </c>
      <c r="V49" s="252">
        <v>1877057.75</v>
      </c>
      <c r="W49" s="74">
        <v>708952.52</v>
      </c>
      <c r="Y49" s="74">
        <v>560.45000000000005</v>
      </c>
      <c r="AA49" s="74">
        <v>893895</v>
      </c>
      <c r="AB49" s="74">
        <v>19950</v>
      </c>
      <c r="AC49" s="91">
        <v>1060605</v>
      </c>
      <c r="AF49" s="91">
        <v>391126.29</v>
      </c>
      <c r="AG49" s="91">
        <v>95485.440000000002</v>
      </c>
      <c r="AK49" s="267">
        <f t="shared" si="1"/>
        <v>623617.78</v>
      </c>
      <c r="AL49" s="268">
        <f t="shared" si="2"/>
        <v>47860.76</v>
      </c>
      <c r="AM49" s="292">
        <f t="shared" si="3"/>
        <v>575757.02</v>
      </c>
      <c r="AN49" s="287">
        <f t="shared" si="4"/>
        <v>1623357.97</v>
      </c>
      <c r="AO49" s="295">
        <f t="shared" si="5"/>
        <v>1547216.73</v>
      </c>
      <c r="AP49" s="269">
        <f t="shared" si="6"/>
        <v>76141.239999999991</v>
      </c>
    </row>
    <row r="50" spans="1:42" ht="15" thickBot="1" x14ac:dyDescent="0.25">
      <c r="A50" s="257" t="s">
        <v>29</v>
      </c>
      <c r="B50" s="257" t="s">
        <v>30</v>
      </c>
      <c r="C50" s="258">
        <v>3287</v>
      </c>
      <c r="D50" s="259" t="s">
        <v>851</v>
      </c>
      <c r="E50" s="252" t="s">
        <v>2171</v>
      </c>
      <c r="F50" s="90">
        <v>301166.76</v>
      </c>
      <c r="G50" s="90">
        <v>189134.79</v>
      </c>
      <c r="H50" s="90">
        <v>118857.29</v>
      </c>
      <c r="K50" s="252">
        <v>468882.6</v>
      </c>
      <c r="L50" s="252">
        <v>329383.15999999997</v>
      </c>
      <c r="O50" s="232">
        <v>0</v>
      </c>
      <c r="P50" s="232">
        <v>30428</v>
      </c>
      <c r="V50" s="252">
        <v>2506199.65</v>
      </c>
      <c r="W50" s="74">
        <v>638710.54</v>
      </c>
      <c r="X50" s="74">
        <v>143820</v>
      </c>
      <c r="Y50" s="74">
        <v>259.43</v>
      </c>
      <c r="AA50" s="74">
        <v>1299195.8999999999</v>
      </c>
      <c r="AB50" s="74">
        <v>133000</v>
      </c>
      <c r="AC50" s="91">
        <v>1393311.9</v>
      </c>
      <c r="AF50" s="91">
        <v>356085.6</v>
      </c>
      <c r="AG50" s="91">
        <v>43880.04</v>
      </c>
      <c r="AK50" s="267">
        <f t="shared" si="1"/>
        <v>609158.84000000008</v>
      </c>
      <c r="AL50" s="268">
        <f t="shared" si="2"/>
        <v>30428</v>
      </c>
      <c r="AM50" s="292">
        <f t="shared" si="3"/>
        <v>578730.84000000008</v>
      </c>
      <c r="AN50" s="287">
        <f t="shared" si="4"/>
        <v>2214985.87</v>
      </c>
      <c r="AO50" s="295">
        <f t="shared" si="5"/>
        <v>1793277.54</v>
      </c>
      <c r="AP50" s="269">
        <f t="shared" si="6"/>
        <v>421708.33000000007</v>
      </c>
    </row>
    <row r="51" spans="1:42" s="279" customFormat="1" ht="15" thickBot="1" x14ac:dyDescent="0.25">
      <c r="A51" s="260" t="s">
        <v>29</v>
      </c>
      <c r="B51" s="260" t="s">
        <v>30</v>
      </c>
      <c r="C51" s="261">
        <v>2936</v>
      </c>
      <c r="D51" s="262" t="s">
        <v>852</v>
      </c>
      <c r="E51" s="252" t="s">
        <v>2172</v>
      </c>
      <c r="F51" s="90">
        <v>188123.75</v>
      </c>
      <c r="G51" s="90">
        <v>16571.5</v>
      </c>
      <c r="H51" s="90">
        <v>99242.09</v>
      </c>
      <c r="I51" s="90"/>
      <c r="J51" s="252"/>
      <c r="K51" s="252">
        <v>3</v>
      </c>
      <c r="L51" s="252">
        <v>184194.5</v>
      </c>
      <c r="M51" s="252"/>
      <c r="N51" s="252"/>
      <c r="O51" s="232">
        <v>3500</v>
      </c>
      <c r="P51" s="232">
        <v>67838.34</v>
      </c>
      <c r="Q51" s="232"/>
      <c r="R51" s="232"/>
      <c r="S51" s="252"/>
      <c r="T51" s="252">
        <v>-238853.94</v>
      </c>
      <c r="U51" s="252">
        <v>1635</v>
      </c>
      <c r="V51" s="252">
        <v>1985151.03</v>
      </c>
      <c r="W51" s="74">
        <v>690578.57</v>
      </c>
      <c r="X51" s="74">
        <v>115450</v>
      </c>
      <c r="Y51" s="74"/>
      <c r="Z51" s="74"/>
      <c r="AA51" s="74">
        <v>744670.5</v>
      </c>
      <c r="AB51" s="74">
        <v>61536.25</v>
      </c>
      <c r="AC51" s="91">
        <v>948850.5</v>
      </c>
      <c r="AD51" s="91"/>
      <c r="AE51" s="91"/>
      <c r="AF51" s="91">
        <v>521408.1</v>
      </c>
      <c r="AG51" s="91">
        <v>77797.440000000002</v>
      </c>
      <c r="AH51" s="91"/>
      <c r="AI51" s="91"/>
      <c r="AJ51" s="91"/>
      <c r="AK51" s="267">
        <f t="shared" si="1"/>
        <v>303937.33999999997</v>
      </c>
      <c r="AL51" s="268">
        <f t="shared" si="2"/>
        <v>71338.34</v>
      </c>
      <c r="AM51" s="292">
        <f t="shared" si="3"/>
        <v>232598.99999999997</v>
      </c>
      <c r="AN51" s="287">
        <f t="shared" si="4"/>
        <v>1612235.3199999998</v>
      </c>
      <c r="AO51" s="295">
        <f t="shared" si="5"/>
        <v>1548056.04</v>
      </c>
      <c r="AP51" s="298">
        <f t="shared" si="6"/>
        <v>64179.279999999795</v>
      </c>
    </row>
    <row r="52" spans="1:42" s="279" customFormat="1" ht="15" thickBot="1" x14ac:dyDescent="0.25">
      <c r="A52" s="260" t="s">
        <v>29</v>
      </c>
      <c r="B52" s="260" t="s">
        <v>30</v>
      </c>
      <c r="C52" s="261">
        <v>2495</v>
      </c>
      <c r="D52" s="262" t="s">
        <v>853</v>
      </c>
      <c r="E52" s="252" t="s">
        <v>2173</v>
      </c>
      <c r="F52" s="90">
        <v>171953.49</v>
      </c>
      <c r="G52" s="90">
        <v>77751.62</v>
      </c>
      <c r="H52" s="90">
        <v>125299.38</v>
      </c>
      <c r="I52" s="90"/>
      <c r="J52" s="252"/>
      <c r="K52" s="252">
        <v>769272.9</v>
      </c>
      <c r="L52" s="252">
        <v>248170.94</v>
      </c>
      <c r="M52" s="252"/>
      <c r="N52" s="252"/>
      <c r="O52" s="232">
        <v>53862</v>
      </c>
      <c r="P52" s="232">
        <v>30085</v>
      </c>
      <c r="Q52" s="232"/>
      <c r="R52" s="232"/>
      <c r="S52" s="252"/>
      <c r="T52" s="252">
        <v>-274361.78999999998</v>
      </c>
      <c r="U52" s="252">
        <v>-355164.49</v>
      </c>
      <c r="V52" s="252">
        <v>1821817.03</v>
      </c>
      <c r="W52" s="74">
        <v>893048.97</v>
      </c>
      <c r="X52" s="74">
        <v>70000</v>
      </c>
      <c r="Y52" s="74"/>
      <c r="Z52" s="74"/>
      <c r="AA52" s="74">
        <v>1189125</v>
      </c>
      <c r="AB52" s="74"/>
      <c r="AC52" s="91">
        <v>1454450</v>
      </c>
      <c r="AD52" s="91"/>
      <c r="AE52" s="91"/>
      <c r="AF52" s="91">
        <v>468404.47</v>
      </c>
      <c r="AG52" s="91">
        <v>36820.92</v>
      </c>
      <c r="AH52" s="91"/>
      <c r="AI52" s="91"/>
      <c r="AJ52" s="91"/>
      <c r="AK52" s="267">
        <f t="shared" si="1"/>
        <v>375004.49</v>
      </c>
      <c r="AL52" s="268">
        <f t="shared" si="2"/>
        <v>83947</v>
      </c>
      <c r="AM52" s="292">
        <f t="shared" si="3"/>
        <v>291057.49</v>
      </c>
      <c r="AN52" s="287">
        <f t="shared" si="4"/>
        <v>2152173.9699999997</v>
      </c>
      <c r="AO52" s="295">
        <f t="shared" si="5"/>
        <v>1959675.39</v>
      </c>
      <c r="AP52" s="298">
        <f t="shared" si="6"/>
        <v>192498.57999999984</v>
      </c>
    </row>
    <row r="53" spans="1:42" s="279" customFormat="1" ht="15" thickBot="1" x14ac:dyDescent="0.25">
      <c r="A53" s="260" t="s">
        <v>29</v>
      </c>
      <c r="B53" s="260" t="s">
        <v>30</v>
      </c>
      <c r="C53" s="261">
        <v>5264</v>
      </c>
      <c r="D53" s="262" t="s">
        <v>854</v>
      </c>
      <c r="E53" s="252" t="s">
        <v>2174</v>
      </c>
      <c r="F53" s="90">
        <v>389598.68</v>
      </c>
      <c r="G53" s="90">
        <v>224156.42</v>
      </c>
      <c r="H53" s="90">
        <v>257311.31</v>
      </c>
      <c r="I53" s="90"/>
      <c r="J53" s="252"/>
      <c r="K53" s="252">
        <v>549344.15</v>
      </c>
      <c r="L53" s="252">
        <v>499208.11</v>
      </c>
      <c r="M53" s="252"/>
      <c r="N53" s="252"/>
      <c r="O53" s="232">
        <v>33400</v>
      </c>
      <c r="P53" s="232">
        <v>633449.72</v>
      </c>
      <c r="Q53" s="232"/>
      <c r="R53" s="232"/>
      <c r="S53" s="252"/>
      <c r="T53" s="252"/>
      <c r="U53" s="252">
        <v>-4978786.1500000004</v>
      </c>
      <c r="V53" s="252">
        <v>1102265.42</v>
      </c>
      <c r="W53" s="74">
        <v>1068151.99</v>
      </c>
      <c r="X53" s="74"/>
      <c r="Y53" s="74"/>
      <c r="Z53" s="74"/>
      <c r="AA53" s="74">
        <v>968058</v>
      </c>
      <c r="AB53" s="74"/>
      <c r="AC53" s="91">
        <v>1569439</v>
      </c>
      <c r="AD53" s="91"/>
      <c r="AE53" s="91"/>
      <c r="AF53" s="91">
        <v>705542.07</v>
      </c>
      <c r="AG53" s="91">
        <v>50263</v>
      </c>
      <c r="AH53" s="91"/>
      <c r="AI53" s="91">
        <v>60478</v>
      </c>
      <c r="AJ53" s="91">
        <v>9740</v>
      </c>
      <c r="AK53" s="267">
        <f t="shared" si="1"/>
        <v>871066.40999999992</v>
      </c>
      <c r="AL53" s="268">
        <f t="shared" si="2"/>
        <v>666849.72</v>
      </c>
      <c r="AM53" s="292">
        <f t="shared" si="3"/>
        <v>204216.68999999994</v>
      </c>
      <c r="AN53" s="287">
        <f t="shared" si="4"/>
        <v>2036209.99</v>
      </c>
      <c r="AO53" s="295">
        <f t="shared" si="5"/>
        <v>2395462.0699999998</v>
      </c>
      <c r="AP53" s="298">
        <f t="shared" si="6"/>
        <v>-359252.07999999984</v>
      </c>
    </row>
    <row r="54" spans="1:42" ht="15" thickBot="1" x14ac:dyDescent="0.25">
      <c r="A54" s="257" t="s">
        <v>29</v>
      </c>
      <c r="B54" s="257" t="s">
        <v>30</v>
      </c>
      <c r="C54" s="258">
        <v>2213</v>
      </c>
      <c r="D54" s="259" t="s">
        <v>855</v>
      </c>
      <c r="E54" s="252" t="s">
        <v>2175</v>
      </c>
      <c r="F54" s="90">
        <v>353539.3</v>
      </c>
      <c r="G54" s="90">
        <v>170519.37</v>
      </c>
      <c r="H54" s="90">
        <v>76514.52</v>
      </c>
      <c r="K54" s="252">
        <v>123616.18</v>
      </c>
      <c r="L54" s="252">
        <v>142994.25</v>
      </c>
      <c r="P54" s="232">
        <v>26880</v>
      </c>
      <c r="T54" s="252">
        <v>-120959.07</v>
      </c>
      <c r="V54" s="252">
        <v>2172216.88</v>
      </c>
      <c r="W54" s="74">
        <v>529092.64</v>
      </c>
      <c r="X54" s="74">
        <v>80000</v>
      </c>
      <c r="Y54" s="74">
        <v>776.46</v>
      </c>
      <c r="AA54" s="74">
        <v>626693</v>
      </c>
      <c r="AB54" s="74">
        <v>152950</v>
      </c>
      <c r="AC54" s="91">
        <v>797093</v>
      </c>
      <c r="AF54" s="91">
        <v>548220.35</v>
      </c>
      <c r="AG54" s="91">
        <v>48862.92</v>
      </c>
      <c r="AK54" s="267">
        <f t="shared" si="1"/>
        <v>600573.18999999994</v>
      </c>
      <c r="AL54" s="268">
        <f t="shared" si="2"/>
        <v>26880</v>
      </c>
      <c r="AM54" s="292">
        <f t="shared" si="3"/>
        <v>573693.18999999994</v>
      </c>
      <c r="AN54" s="287">
        <f t="shared" si="4"/>
        <v>1389512.1</v>
      </c>
      <c r="AO54" s="295">
        <f t="shared" si="5"/>
        <v>1394176.27</v>
      </c>
      <c r="AP54" s="269">
        <f t="shared" si="6"/>
        <v>-4664.1699999999255</v>
      </c>
    </row>
    <row r="55" spans="1:42" ht="15" thickBot="1" x14ac:dyDescent="0.25">
      <c r="A55" s="257" t="s">
        <v>29</v>
      </c>
      <c r="B55" s="257" t="s">
        <v>30</v>
      </c>
      <c r="C55" s="258">
        <v>2562</v>
      </c>
      <c r="D55" s="259" t="s">
        <v>856</v>
      </c>
      <c r="E55" s="252" t="s">
        <v>2176</v>
      </c>
      <c r="F55" s="90">
        <v>83391.149999999994</v>
      </c>
      <c r="G55" s="90">
        <v>108665.56</v>
      </c>
      <c r="H55" s="90">
        <v>50403.57</v>
      </c>
      <c r="K55" s="252">
        <v>1239542.24</v>
      </c>
      <c r="L55" s="252">
        <v>569014.68999999994</v>
      </c>
      <c r="O55" s="232">
        <v>11000</v>
      </c>
      <c r="P55" s="232">
        <v>46490</v>
      </c>
      <c r="V55" s="252">
        <v>1936400.69</v>
      </c>
      <c r="W55" s="74">
        <v>454782.54</v>
      </c>
      <c r="AA55" s="74">
        <v>585000</v>
      </c>
      <c r="AC55" s="91">
        <v>732860</v>
      </c>
      <c r="AF55" s="91">
        <v>255390.17</v>
      </c>
      <c r="AG55" s="91">
        <v>68219.960000000006</v>
      </c>
      <c r="AK55" s="267">
        <f t="shared" si="1"/>
        <v>242460.28</v>
      </c>
      <c r="AL55" s="268">
        <f t="shared" si="2"/>
        <v>57490</v>
      </c>
      <c r="AM55" s="292">
        <f t="shared" si="3"/>
        <v>184970.28</v>
      </c>
      <c r="AN55" s="287">
        <f t="shared" si="4"/>
        <v>1039782.54</v>
      </c>
      <c r="AO55" s="295">
        <f t="shared" si="5"/>
        <v>1056470.1300000001</v>
      </c>
      <c r="AP55" s="269">
        <f t="shared" si="6"/>
        <v>-16687.590000000084</v>
      </c>
    </row>
    <row r="56" spans="1:42" s="279" customFormat="1" ht="15" thickBot="1" x14ac:dyDescent="0.25">
      <c r="A56" s="260" t="s">
        <v>29</v>
      </c>
      <c r="B56" s="260" t="s">
        <v>30</v>
      </c>
      <c r="C56" s="261">
        <v>7114</v>
      </c>
      <c r="D56" s="262" t="s">
        <v>857</v>
      </c>
      <c r="E56" s="252" t="s">
        <v>2177</v>
      </c>
      <c r="F56" s="90">
        <v>347270.41</v>
      </c>
      <c r="G56" s="90">
        <v>35584.25</v>
      </c>
      <c r="H56" s="90">
        <v>167119.46</v>
      </c>
      <c r="I56" s="90"/>
      <c r="J56" s="252"/>
      <c r="K56" s="252">
        <v>44090.400000000001</v>
      </c>
      <c r="L56" s="252">
        <v>396319.57</v>
      </c>
      <c r="M56" s="252"/>
      <c r="N56" s="252"/>
      <c r="O56" s="232">
        <v>7000</v>
      </c>
      <c r="P56" s="232">
        <v>50916.49</v>
      </c>
      <c r="Q56" s="232"/>
      <c r="R56" s="232"/>
      <c r="S56" s="252"/>
      <c r="T56" s="252">
        <v>297917.32</v>
      </c>
      <c r="U56" s="252"/>
      <c r="V56" s="252">
        <v>1262941.0900000001</v>
      </c>
      <c r="W56" s="74">
        <v>967256.81</v>
      </c>
      <c r="X56" s="74">
        <v>31200</v>
      </c>
      <c r="Y56" s="74">
        <v>640.5</v>
      </c>
      <c r="Z56" s="74"/>
      <c r="AA56" s="74">
        <v>1232364</v>
      </c>
      <c r="AB56" s="74">
        <v>143400</v>
      </c>
      <c r="AC56" s="91">
        <v>1705164</v>
      </c>
      <c r="AD56" s="91"/>
      <c r="AE56" s="91"/>
      <c r="AF56" s="91">
        <v>535431.04</v>
      </c>
      <c r="AG56" s="91">
        <v>54094.63</v>
      </c>
      <c r="AH56" s="91"/>
      <c r="AI56" s="91"/>
      <c r="AJ56" s="91"/>
      <c r="AK56" s="267">
        <f t="shared" si="1"/>
        <v>549974.12</v>
      </c>
      <c r="AL56" s="268">
        <f t="shared" si="2"/>
        <v>57916.49</v>
      </c>
      <c r="AM56" s="292">
        <f t="shared" si="3"/>
        <v>492057.63</v>
      </c>
      <c r="AN56" s="287">
        <f t="shared" si="4"/>
        <v>2374861.31</v>
      </c>
      <c r="AO56" s="295">
        <f t="shared" si="5"/>
        <v>2294689.67</v>
      </c>
      <c r="AP56" s="298">
        <f t="shared" si="6"/>
        <v>80171.64000000013</v>
      </c>
    </row>
    <row r="57" spans="1:42" ht="15" thickBot="1" x14ac:dyDescent="0.25">
      <c r="A57" s="257" t="s">
        <v>29</v>
      </c>
      <c r="B57" s="257" t="s">
        <v>30</v>
      </c>
      <c r="C57" s="258">
        <v>6804</v>
      </c>
      <c r="D57" s="259" t="s">
        <v>858</v>
      </c>
      <c r="E57" s="252" t="s">
        <v>2313</v>
      </c>
      <c r="F57" s="90">
        <v>242532.44</v>
      </c>
      <c r="G57" s="90">
        <v>380198.45</v>
      </c>
      <c r="H57" s="90">
        <v>106795.44</v>
      </c>
      <c r="K57" s="252">
        <v>538385.75</v>
      </c>
      <c r="L57" s="252">
        <v>609907.27</v>
      </c>
      <c r="O57" s="232">
        <v>5500</v>
      </c>
      <c r="P57" s="232">
        <v>46029.38</v>
      </c>
      <c r="S57" s="252">
        <v>5220</v>
      </c>
      <c r="U57" s="252">
        <v>-198176.71</v>
      </c>
      <c r="V57" s="252">
        <v>2033596.36</v>
      </c>
      <c r="W57" s="74">
        <v>1346030.2</v>
      </c>
      <c r="Y57" s="74">
        <v>15.16</v>
      </c>
      <c r="AA57" s="74">
        <v>1051570</v>
      </c>
      <c r="AB57" s="74">
        <v>151600</v>
      </c>
      <c r="AC57" s="91">
        <v>1533888</v>
      </c>
      <c r="AF57" s="91">
        <v>485077.88</v>
      </c>
      <c r="AG57" s="91">
        <v>64365.78</v>
      </c>
      <c r="AK57" s="267">
        <f t="shared" si="1"/>
        <v>729526.33000000007</v>
      </c>
      <c r="AL57" s="268">
        <f t="shared" si="2"/>
        <v>51529.38</v>
      </c>
      <c r="AM57" s="292">
        <f t="shared" si="3"/>
        <v>677996.95000000007</v>
      </c>
      <c r="AN57" s="287">
        <f t="shared" si="4"/>
        <v>2549215.36</v>
      </c>
      <c r="AO57" s="295">
        <f t="shared" si="5"/>
        <v>2083331.66</v>
      </c>
      <c r="AP57" s="269">
        <f t="shared" si="6"/>
        <v>465883.69999999995</v>
      </c>
    </row>
    <row r="58" spans="1:42" s="279" customFormat="1" ht="15" thickBot="1" x14ac:dyDescent="0.25">
      <c r="A58" s="260" t="s">
        <v>29</v>
      </c>
      <c r="B58" s="260" t="s">
        <v>30</v>
      </c>
      <c r="C58" s="261">
        <v>3739</v>
      </c>
      <c r="D58" s="262" t="s">
        <v>859</v>
      </c>
      <c r="E58" s="252" t="s">
        <v>2314</v>
      </c>
      <c r="F58" s="90">
        <v>110425.82</v>
      </c>
      <c r="G58" s="90">
        <v>215799.89</v>
      </c>
      <c r="H58" s="90">
        <v>157733.79</v>
      </c>
      <c r="I58" s="90"/>
      <c r="J58" s="252"/>
      <c r="K58" s="252">
        <v>650843.30000000005</v>
      </c>
      <c r="L58" s="252">
        <v>134850.94</v>
      </c>
      <c r="M58" s="252"/>
      <c r="N58" s="252"/>
      <c r="O58" s="232">
        <v>12500</v>
      </c>
      <c r="P58" s="232">
        <v>75145.69</v>
      </c>
      <c r="Q58" s="232"/>
      <c r="R58" s="232"/>
      <c r="S58" s="252"/>
      <c r="T58" s="252"/>
      <c r="U58" s="252">
        <v>-216270.36</v>
      </c>
      <c r="V58" s="252">
        <v>2378594.3199999998</v>
      </c>
      <c r="W58" s="74">
        <v>1267256.24</v>
      </c>
      <c r="X58" s="74">
        <v>105000</v>
      </c>
      <c r="Y58" s="74">
        <v>371.63</v>
      </c>
      <c r="Z58" s="74"/>
      <c r="AA58" s="74">
        <v>945210</v>
      </c>
      <c r="AB58" s="74"/>
      <c r="AC58" s="91">
        <v>1224355.99</v>
      </c>
      <c r="AD58" s="91"/>
      <c r="AE58" s="91"/>
      <c r="AF58" s="91">
        <v>803876.69</v>
      </c>
      <c r="AG58" s="91">
        <v>140063.26999999999</v>
      </c>
      <c r="AH58" s="91"/>
      <c r="AI58" s="91"/>
      <c r="AJ58" s="91"/>
      <c r="AK58" s="267">
        <f t="shared" si="1"/>
        <v>483959.5</v>
      </c>
      <c r="AL58" s="268">
        <f t="shared" si="2"/>
        <v>87645.69</v>
      </c>
      <c r="AM58" s="292">
        <f t="shared" si="3"/>
        <v>396313.81</v>
      </c>
      <c r="AN58" s="287">
        <f t="shared" si="4"/>
        <v>2317837.87</v>
      </c>
      <c r="AO58" s="295">
        <f t="shared" si="5"/>
        <v>2168295.9499999997</v>
      </c>
      <c r="AP58" s="298">
        <f t="shared" si="6"/>
        <v>149541.92000000039</v>
      </c>
    </row>
    <row r="59" spans="1:42" s="279" customFormat="1" ht="15" thickBot="1" x14ac:dyDescent="0.25">
      <c r="A59" s="260" t="s">
        <v>29</v>
      </c>
      <c r="B59" s="260" t="s">
        <v>30</v>
      </c>
      <c r="C59" s="261">
        <v>2743</v>
      </c>
      <c r="D59" s="262" t="s">
        <v>860</v>
      </c>
      <c r="E59" s="252" t="s">
        <v>2315</v>
      </c>
      <c r="F59" s="90">
        <v>128018.65</v>
      </c>
      <c r="G59" s="90">
        <v>67184.649999999994</v>
      </c>
      <c r="H59" s="90">
        <v>335363.03999999998</v>
      </c>
      <c r="I59" s="90"/>
      <c r="J59" s="252"/>
      <c r="K59" s="252">
        <v>1679439.06</v>
      </c>
      <c r="L59" s="252">
        <v>452195.18</v>
      </c>
      <c r="M59" s="252"/>
      <c r="N59" s="252"/>
      <c r="O59" s="232">
        <v>12000</v>
      </c>
      <c r="P59" s="232">
        <v>69819.289999999994</v>
      </c>
      <c r="Q59" s="232"/>
      <c r="R59" s="232"/>
      <c r="S59" s="252"/>
      <c r="T59" s="252">
        <v>193379.24</v>
      </c>
      <c r="U59" s="252"/>
      <c r="V59" s="252">
        <v>2522084.4900000002</v>
      </c>
      <c r="W59" s="74">
        <v>842923.67</v>
      </c>
      <c r="X59" s="74"/>
      <c r="Y59" s="74">
        <v>230.74</v>
      </c>
      <c r="Z59" s="74"/>
      <c r="AA59" s="74">
        <v>789474</v>
      </c>
      <c r="AB59" s="74">
        <v>500</v>
      </c>
      <c r="AC59" s="91">
        <v>1043524</v>
      </c>
      <c r="AD59" s="91"/>
      <c r="AE59" s="91"/>
      <c r="AF59" s="91">
        <v>281301.21000000002</v>
      </c>
      <c r="AG59" s="91">
        <v>29179.5</v>
      </c>
      <c r="AH59" s="91">
        <v>44615.64</v>
      </c>
      <c r="AI59" s="91"/>
      <c r="AJ59" s="91"/>
      <c r="AK59" s="267">
        <f t="shared" si="1"/>
        <v>530566.34</v>
      </c>
      <c r="AL59" s="268">
        <f t="shared" si="2"/>
        <v>81819.289999999994</v>
      </c>
      <c r="AM59" s="292">
        <f t="shared" si="3"/>
        <v>448747.05</v>
      </c>
      <c r="AN59" s="287">
        <f t="shared" si="4"/>
        <v>1633128.4100000001</v>
      </c>
      <c r="AO59" s="295">
        <f t="shared" si="5"/>
        <v>1398620.3499999999</v>
      </c>
      <c r="AP59" s="298">
        <f t="shared" si="6"/>
        <v>234508.06000000029</v>
      </c>
    </row>
    <row r="60" spans="1:42" ht="15" thickBot="1" x14ac:dyDescent="0.25">
      <c r="A60" s="257" t="s">
        <v>31</v>
      </c>
      <c r="B60" s="257" t="s">
        <v>32</v>
      </c>
      <c r="C60" s="258">
        <v>4721</v>
      </c>
      <c r="D60" s="259" t="s">
        <v>861</v>
      </c>
      <c r="E60" s="252" t="s">
        <v>2178</v>
      </c>
      <c r="F60" s="90">
        <v>1369990.74</v>
      </c>
      <c r="G60" s="90">
        <v>82971.5</v>
      </c>
      <c r="H60" s="90">
        <v>81967.89</v>
      </c>
      <c r="K60" s="252">
        <v>336579.53</v>
      </c>
      <c r="L60" s="252">
        <v>469185.28000000003</v>
      </c>
      <c r="O60" s="232">
        <v>1300</v>
      </c>
      <c r="P60" s="232">
        <v>84344.22</v>
      </c>
      <c r="R60" s="232">
        <v>209.95</v>
      </c>
      <c r="T60" s="252">
        <v>-353995.67</v>
      </c>
      <c r="U60" s="252">
        <v>228262.56</v>
      </c>
      <c r="V60" s="252">
        <v>2222830.3199999998</v>
      </c>
      <c r="W60" s="74">
        <v>961241.45</v>
      </c>
      <c r="X60" s="74">
        <v>126260</v>
      </c>
      <c r="Y60" s="74">
        <v>2566.2199999999998</v>
      </c>
      <c r="AA60" s="74">
        <v>507549</v>
      </c>
      <c r="AB60" s="74">
        <v>9000</v>
      </c>
      <c r="AC60" s="91">
        <v>831989</v>
      </c>
      <c r="AF60" s="91">
        <v>469878.75</v>
      </c>
      <c r="AG60" s="91">
        <v>107601.36</v>
      </c>
      <c r="AK60" s="267">
        <f t="shared" si="1"/>
        <v>1534930.13</v>
      </c>
      <c r="AL60" s="268">
        <f t="shared" si="2"/>
        <v>85854.17</v>
      </c>
      <c r="AM60" s="292">
        <f t="shared" si="3"/>
        <v>1449075.96</v>
      </c>
      <c r="AN60" s="287">
        <f t="shared" si="4"/>
        <v>1606616.67</v>
      </c>
      <c r="AO60" s="295">
        <f t="shared" si="5"/>
        <v>1409469.11</v>
      </c>
      <c r="AP60" s="269">
        <f t="shared" si="6"/>
        <v>197147.55999999982</v>
      </c>
    </row>
    <row r="61" spans="1:42" ht="15" thickBot="1" x14ac:dyDescent="0.25">
      <c r="A61" s="257" t="s">
        <v>31</v>
      </c>
      <c r="B61" s="257" t="s">
        <v>32</v>
      </c>
      <c r="C61" s="296">
        <v>8384</v>
      </c>
      <c r="D61" s="297" t="s">
        <v>862</v>
      </c>
      <c r="E61" s="252" t="s">
        <v>2179</v>
      </c>
      <c r="F61" s="90">
        <v>3087279.37</v>
      </c>
      <c r="G61" s="90">
        <v>23399.85</v>
      </c>
      <c r="H61" s="90">
        <v>134784.5</v>
      </c>
      <c r="K61" s="252">
        <v>2694630.55</v>
      </c>
      <c r="L61" s="252">
        <v>1497368.69</v>
      </c>
      <c r="O61" s="232">
        <v>26700</v>
      </c>
      <c r="P61" s="232">
        <v>45924.480000000003</v>
      </c>
      <c r="R61" s="232">
        <v>111.95</v>
      </c>
      <c r="T61" s="252">
        <v>2697686.89</v>
      </c>
      <c r="U61" s="252">
        <v>24192.07</v>
      </c>
      <c r="V61" s="252">
        <v>3033155.83</v>
      </c>
      <c r="W61" s="74">
        <v>1893759.21</v>
      </c>
      <c r="X61" s="74">
        <v>907116</v>
      </c>
      <c r="Y61" s="74">
        <v>4257.47</v>
      </c>
      <c r="AA61" s="74">
        <v>2045841</v>
      </c>
      <c r="AB61" s="74">
        <v>787600</v>
      </c>
      <c r="AC61" s="91">
        <v>2733191</v>
      </c>
      <c r="AF61" s="91">
        <v>1150165.8400000001</v>
      </c>
      <c r="AG61" s="91">
        <v>93395.1</v>
      </c>
      <c r="AK61" s="267">
        <f t="shared" si="1"/>
        <v>3245463.72</v>
      </c>
      <c r="AL61" s="268">
        <f t="shared" si="2"/>
        <v>72736.430000000008</v>
      </c>
      <c r="AM61" s="292">
        <f t="shared" si="3"/>
        <v>3172727.29</v>
      </c>
      <c r="AN61" s="287">
        <f t="shared" si="4"/>
        <v>5638573.6799999997</v>
      </c>
      <c r="AO61" s="295">
        <f t="shared" si="5"/>
        <v>3976751.94</v>
      </c>
      <c r="AP61" s="269">
        <f t="shared" si="6"/>
        <v>1661821.7399999998</v>
      </c>
    </row>
    <row r="62" spans="1:42" ht="15" thickBot="1" x14ac:dyDescent="0.25">
      <c r="A62" s="257" t="s">
        <v>31</v>
      </c>
      <c r="B62" s="257" t="s">
        <v>32</v>
      </c>
      <c r="C62" s="296">
        <v>4586</v>
      </c>
      <c r="D62" s="297" t="s">
        <v>863</v>
      </c>
      <c r="E62" s="252" t="s">
        <v>2180</v>
      </c>
      <c r="F62" s="90">
        <v>173143.58</v>
      </c>
      <c r="G62" s="90">
        <v>141258.25</v>
      </c>
      <c r="H62" s="90">
        <v>385594.55</v>
      </c>
      <c r="K62" s="252">
        <v>703231.52</v>
      </c>
      <c r="L62" s="252">
        <v>653441.11</v>
      </c>
      <c r="O62" s="232">
        <v>46175</v>
      </c>
      <c r="P62" s="232">
        <v>21694</v>
      </c>
      <c r="R62" s="232">
        <v>500</v>
      </c>
      <c r="U62" s="252">
        <v>-185644.66</v>
      </c>
      <c r="V62" s="252">
        <v>2266667.36</v>
      </c>
      <c r="W62" s="74">
        <v>797517.11</v>
      </c>
      <c r="Y62" s="74">
        <v>356.9</v>
      </c>
      <c r="AA62" s="74">
        <v>1166941</v>
      </c>
      <c r="AB62" s="74">
        <v>22600</v>
      </c>
      <c r="AC62" s="91">
        <v>1546983</v>
      </c>
      <c r="AF62" s="91">
        <v>394156.02</v>
      </c>
      <c r="AG62" s="91">
        <v>117637.34</v>
      </c>
      <c r="AI62" s="91">
        <v>2253.34</v>
      </c>
      <c r="AK62" s="267">
        <f t="shared" si="1"/>
        <v>699996.37999999989</v>
      </c>
      <c r="AL62" s="268">
        <f t="shared" si="2"/>
        <v>68369</v>
      </c>
      <c r="AM62" s="292">
        <f t="shared" si="3"/>
        <v>631627.37999999989</v>
      </c>
      <c r="AN62" s="287">
        <f t="shared" si="4"/>
        <v>1987415.01</v>
      </c>
      <c r="AO62" s="295">
        <f t="shared" si="5"/>
        <v>2061029.7000000002</v>
      </c>
      <c r="AP62" s="269">
        <f t="shared" si="6"/>
        <v>-73614.690000000177</v>
      </c>
    </row>
    <row r="63" spans="1:42" ht="15" thickBot="1" x14ac:dyDescent="0.25">
      <c r="A63" s="257" t="s">
        <v>31</v>
      </c>
      <c r="B63" s="257" t="s">
        <v>32</v>
      </c>
      <c r="C63" s="296">
        <v>3004</v>
      </c>
      <c r="D63" s="297" t="s">
        <v>864</v>
      </c>
      <c r="E63" s="252" t="s">
        <v>2181</v>
      </c>
      <c r="F63" s="90">
        <v>459152.83</v>
      </c>
      <c r="G63" s="90">
        <v>58951.65</v>
      </c>
      <c r="H63" s="90">
        <v>48840.22</v>
      </c>
      <c r="K63" s="252">
        <v>162394.23000000001</v>
      </c>
      <c r="L63" s="252">
        <v>231163.76</v>
      </c>
      <c r="O63" s="232">
        <v>7000</v>
      </c>
      <c r="P63" s="232">
        <v>31889.56</v>
      </c>
      <c r="R63" s="232">
        <v>1823</v>
      </c>
      <c r="U63" s="252">
        <v>-1120376.51</v>
      </c>
      <c r="V63" s="252">
        <v>1987498.73</v>
      </c>
      <c r="W63" s="74">
        <v>746905.27</v>
      </c>
      <c r="Y63" s="74">
        <v>888.41</v>
      </c>
      <c r="AA63" s="74">
        <v>480123</v>
      </c>
      <c r="AB63" s="74">
        <v>43900</v>
      </c>
      <c r="AC63" s="91">
        <v>752983</v>
      </c>
      <c r="AF63" s="91">
        <v>332109.96000000002</v>
      </c>
      <c r="AG63" s="91">
        <v>96595.62</v>
      </c>
      <c r="AK63" s="267">
        <f t="shared" si="1"/>
        <v>566944.70000000007</v>
      </c>
      <c r="AL63" s="268">
        <f t="shared" si="2"/>
        <v>40712.559999999998</v>
      </c>
      <c r="AM63" s="292">
        <f t="shared" si="3"/>
        <v>526232.14000000013</v>
      </c>
      <c r="AN63" s="287">
        <f t="shared" si="4"/>
        <v>1271816.6800000002</v>
      </c>
      <c r="AO63" s="295">
        <f t="shared" si="5"/>
        <v>1181688.58</v>
      </c>
      <c r="AP63" s="269">
        <f t="shared" si="6"/>
        <v>90128.100000000093</v>
      </c>
    </row>
    <row r="64" spans="1:42" ht="15" thickBot="1" x14ac:dyDescent="0.25">
      <c r="A64" s="257" t="s">
        <v>31</v>
      </c>
      <c r="B64" s="257" t="s">
        <v>32</v>
      </c>
      <c r="C64" s="296">
        <v>7236</v>
      </c>
      <c r="D64" s="297" t="s">
        <v>865</v>
      </c>
      <c r="E64" s="252" t="s">
        <v>2182</v>
      </c>
      <c r="F64" s="90">
        <v>658077.11</v>
      </c>
      <c r="G64" s="90">
        <v>4900</v>
      </c>
      <c r="H64" s="90">
        <v>117445.75</v>
      </c>
      <c r="K64" s="252">
        <v>174500.98</v>
      </c>
      <c r="L64" s="252">
        <v>176624</v>
      </c>
      <c r="O64" s="232">
        <v>2800</v>
      </c>
      <c r="P64" s="232">
        <v>62896.26</v>
      </c>
      <c r="R64" s="232">
        <v>17.29</v>
      </c>
      <c r="T64" s="252">
        <v>418050.96</v>
      </c>
      <c r="U64" s="252">
        <v>217407.24</v>
      </c>
      <c r="V64" s="252">
        <v>132947.94</v>
      </c>
      <c r="W64" s="74">
        <v>1374220.61</v>
      </c>
      <c r="X64" s="74">
        <v>166150</v>
      </c>
      <c r="Y64" s="74">
        <v>1063.69</v>
      </c>
      <c r="AA64" s="74">
        <v>426018.5</v>
      </c>
      <c r="AB64" s="74">
        <v>61000</v>
      </c>
      <c r="AC64" s="91">
        <v>963918.5</v>
      </c>
      <c r="AF64" s="91">
        <v>540318.15</v>
      </c>
      <c r="AG64" s="91">
        <v>72835</v>
      </c>
      <c r="AJ64" s="91">
        <v>2604</v>
      </c>
      <c r="AK64" s="267">
        <f t="shared" si="1"/>
        <v>780422.86</v>
      </c>
      <c r="AL64" s="268">
        <f t="shared" si="2"/>
        <v>65713.55</v>
      </c>
      <c r="AM64" s="292">
        <f t="shared" si="3"/>
        <v>714709.30999999994</v>
      </c>
      <c r="AN64" s="287">
        <f t="shared" si="4"/>
        <v>2028452.8</v>
      </c>
      <c r="AO64" s="295">
        <f t="shared" si="5"/>
        <v>1579675.65</v>
      </c>
      <c r="AP64" s="269">
        <f t="shared" si="6"/>
        <v>448777.15000000014</v>
      </c>
    </row>
    <row r="65" spans="1:42" ht="15" thickBot="1" x14ac:dyDescent="0.25">
      <c r="A65" s="257" t="s">
        <v>31</v>
      </c>
      <c r="B65" s="257" t="s">
        <v>32</v>
      </c>
      <c r="C65" s="296">
        <v>5706</v>
      </c>
      <c r="D65" s="297" t="s">
        <v>866</v>
      </c>
      <c r="E65" s="252" t="s">
        <v>2184</v>
      </c>
      <c r="F65" s="90">
        <v>511169.29</v>
      </c>
      <c r="G65" s="90">
        <v>247659.5</v>
      </c>
      <c r="H65" s="90">
        <v>263308.84000000003</v>
      </c>
      <c r="K65" s="252">
        <v>384313.23</v>
      </c>
      <c r="L65" s="252">
        <v>287898.12</v>
      </c>
      <c r="O65" s="232">
        <v>15220</v>
      </c>
      <c r="P65" s="232">
        <v>53381.24</v>
      </c>
      <c r="R65" s="232">
        <v>3805.7</v>
      </c>
      <c r="T65" s="252">
        <v>-1499661.35</v>
      </c>
      <c r="U65" s="252">
        <v>0.94</v>
      </c>
      <c r="V65" s="252">
        <v>2590732.39</v>
      </c>
      <c r="W65" s="74">
        <v>1769908.26</v>
      </c>
      <c r="Y65" s="74">
        <v>1170.9100000000001</v>
      </c>
      <c r="AA65" s="74">
        <v>1295724</v>
      </c>
      <c r="AB65" s="74">
        <v>131368</v>
      </c>
      <c r="AC65" s="91">
        <v>1922872</v>
      </c>
      <c r="AF65" s="91">
        <v>610255.85</v>
      </c>
      <c r="AG65" s="91">
        <v>36406.26</v>
      </c>
      <c r="AK65" s="267">
        <f t="shared" si="1"/>
        <v>1022137.6300000001</v>
      </c>
      <c r="AL65" s="268">
        <f t="shared" si="2"/>
        <v>72406.939999999988</v>
      </c>
      <c r="AM65" s="292">
        <f t="shared" si="3"/>
        <v>949730.69000000018</v>
      </c>
      <c r="AN65" s="287">
        <f t="shared" si="4"/>
        <v>3198171.17</v>
      </c>
      <c r="AO65" s="295">
        <f t="shared" si="5"/>
        <v>2569534.11</v>
      </c>
      <c r="AP65" s="269">
        <f t="shared" si="6"/>
        <v>628637.06000000006</v>
      </c>
    </row>
    <row r="66" spans="1:42" s="292" customFormat="1" ht="15" thickBot="1" x14ac:dyDescent="0.25">
      <c r="A66" s="266" t="s">
        <v>31</v>
      </c>
      <c r="B66" s="266" t="s">
        <v>32</v>
      </c>
      <c r="C66" s="299">
        <v>1949</v>
      </c>
      <c r="D66" s="300" t="s">
        <v>867</v>
      </c>
      <c r="E66" s="252" t="s">
        <v>2185</v>
      </c>
      <c r="F66" s="90">
        <v>913388.56</v>
      </c>
      <c r="G66" s="90">
        <v>347996.38</v>
      </c>
      <c r="H66" s="90">
        <v>39058.21</v>
      </c>
      <c r="I66" s="90"/>
      <c r="J66" s="252"/>
      <c r="K66" s="252">
        <v>1128422.1100000001</v>
      </c>
      <c r="L66" s="252">
        <v>224077.47</v>
      </c>
      <c r="M66" s="252"/>
      <c r="N66" s="252"/>
      <c r="O66" s="232">
        <v>33759.699999999997</v>
      </c>
      <c r="P66" s="232">
        <v>35420.449999999997</v>
      </c>
      <c r="Q66" s="232"/>
      <c r="R66" s="232">
        <v>156.54</v>
      </c>
      <c r="S66" s="252"/>
      <c r="T66" s="252">
        <v>150061.75</v>
      </c>
      <c r="U66" s="252">
        <v>703960.82</v>
      </c>
      <c r="V66" s="252">
        <v>2642678.98</v>
      </c>
      <c r="W66" s="74">
        <v>625685.78</v>
      </c>
      <c r="X66" s="74"/>
      <c r="Y66" s="74">
        <v>1693.56</v>
      </c>
      <c r="Z66" s="74"/>
      <c r="AA66" s="74">
        <v>743442</v>
      </c>
      <c r="AB66" s="74">
        <v>91200</v>
      </c>
      <c r="AC66" s="91">
        <v>1003242</v>
      </c>
      <c r="AD66" s="91"/>
      <c r="AE66" s="91"/>
      <c r="AF66" s="91">
        <v>381040.13</v>
      </c>
      <c r="AG66" s="91">
        <v>123497.59</v>
      </c>
      <c r="AH66" s="91"/>
      <c r="AI66" s="91"/>
      <c r="AJ66" s="91">
        <v>8321.89</v>
      </c>
      <c r="AK66" s="267">
        <f t="shared" si="1"/>
        <v>1300443.1499999999</v>
      </c>
      <c r="AL66" s="268">
        <f t="shared" si="2"/>
        <v>69336.689999999988</v>
      </c>
      <c r="AM66" s="292">
        <f t="shared" si="3"/>
        <v>1231106.46</v>
      </c>
      <c r="AN66" s="287">
        <f t="shared" si="4"/>
        <v>1462021.34</v>
      </c>
      <c r="AO66" s="295">
        <f t="shared" si="5"/>
        <v>1516101.6099999999</v>
      </c>
      <c r="AP66" s="269">
        <f t="shared" si="6"/>
        <v>-54080.269999999786</v>
      </c>
    </row>
    <row r="67" spans="1:42" ht="15" thickBot="1" x14ac:dyDescent="0.25">
      <c r="A67" s="257" t="s">
        <v>31</v>
      </c>
      <c r="B67" s="257" t="s">
        <v>32</v>
      </c>
      <c r="C67" s="296">
        <v>3449</v>
      </c>
      <c r="D67" s="297" t="s">
        <v>868</v>
      </c>
      <c r="E67" s="252" t="s">
        <v>2188</v>
      </c>
      <c r="F67" s="90">
        <v>642763.69999999995</v>
      </c>
      <c r="G67" s="90">
        <v>37583.75</v>
      </c>
      <c r="H67" s="90">
        <v>110443.21</v>
      </c>
      <c r="K67" s="252">
        <v>867263</v>
      </c>
      <c r="L67" s="252">
        <v>370825.24</v>
      </c>
      <c r="O67" s="232">
        <v>3000</v>
      </c>
      <c r="P67" s="232">
        <v>69847.63</v>
      </c>
      <c r="R67" s="232">
        <v>2630</v>
      </c>
      <c r="U67" s="252">
        <v>290199.67999999999</v>
      </c>
      <c r="V67" s="252">
        <v>1770327</v>
      </c>
      <c r="W67" s="74">
        <v>917023.25</v>
      </c>
      <c r="Y67" s="74">
        <v>1393.21</v>
      </c>
      <c r="AA67" s="74">
        <v>594360.96</v>
      </c>
      <c r="AB67" s="74">
        <v>9000</v>
      </c>
      <c r="AC67" s="91">
        <v>960760.96</v>
      </c>
      <c r="AF67" s="91">
        <v>538793.93000000005</v>
      </c>
      <c r="AG67" s="91">
        <v>77829.94</v>
      </c>
      <c r="AK67" s="267">
        <f t="shared" si="1"/>
        <v>790790.65999999992</v>
      </c>
      <c r="AL67" s="268">
        <f t="shared" si="2"/>
        <v>75477.63</v>
      </c>
      <c r="AM67" s="292">
        <f t="shared" si="3"/>
        <v>715313.02999999991</v>
      </c>
      <c r="AN67" s="287">
        <f t="shared" si="4"/>
        <v>1521777.42</v>
      </c>
      <c r="AO67" s="295">
        <f t="shared" si="5"/>
        <v>1577384.83</v>
      </c>
      <c r="AP67" s="269">
        <f t="shared" si="6"/>
        <v>-55607.410000000149</v>
      </c>
    </row>
    <row r="68" spans="1:42" ht="15" thickBot="1" x14ac:dyDescent="0.25">
      <c r="A68" s="257" t="s">
        <v>31</v>
      </c>
      <c r="B68" s="257" t="s">
        <v>32</v>
      </c>
      <c r="C68" s="296">
        <v>4604</v>
      </c>
      <c r="D68" s="297" t="s">
        <v>869</v>
      </c>
      <c r="E68" s="252" t="s">
        <v>2189</v>
      </c>
      <c r="F68" s="90">
        <v>567529.78</v>
      </c>
      <c r="G68" s="90">
        <v>45967.34</v>
      </c>
      <c r="H68" s="90">
        <v>146388.06</v>
      </c>
      <c r="K68" s="252">
        <v>866871.01</v>
      </c>
      <c r="L68" s="252">
        <v>674678.6</v>
      </c>
      <c r="O68" s="232">
        <v>21577.13</v>
      </c>
      <c r="P68" s="232">
        <v>35650.019999999997</v>
      </c>
      <c r="R68" s="232">
        <v>506.75</v>
      </c>
      <c r="V68" s="252">
        <v>3470807.24</v>
      </c>
      <c r="W68" s="74">
        <v>1001711.57</v>
      </c>
      <c r="Y68" s="74">
        <v>1190.56</v>
      </c>
      <c r="AA68" s="74">
        <v>290790</v>
      </c>
      <c r="AB68" s="74">
        <v>46200</v>
      </c>
      <c r="AC68" s="91">
        <v>626910</v>
      </c>
      <c r="AF68" s="91">
        <v>512140.41</v>
      </c>
      <c r="AG68" s="91">
        <v>45938.18</v>
      </c>
      <c r="AK68" s="267">
        <f t="shared" si="1"/>
        <v>759885.17999999993</v>
      </c>
      <c r="AL68" s="268">
        <f t="shared" si="2"/>
        <v>57733.899999999994</v>
      </c>
      <c r="AM68" s="292">
        <f t="shared" si="3"/>
        <v>702151.27999999991</v>
      </c>
      <c r="AN68" s="287">
        <f t="shared" si="4"/>
        <v>1339892.1299999999</v>
      </c>
      <c r="AO68" s="295">
        <f t="shared" si="5"/>
        <v>1184988.5899999999</v>
      </c>
      <c r="AP68" s="269">
        <f t="shared" si="6"/>
        <v>154903.54000000004</v>
      </c>
    </row>
    <row r="69" spans="1:42" ht="15" thickBot="1" x14ac:dyDescent="0.25">
      <c r="A69" s="257" t="s">
        <v>31</v>
      </c>
      <c r="B69" s="257" t="s">
        <v>32</v>
      </c>
      <c r="C69" s="296">
        <v>2993</v>
      </c>
      <c r="D69" s="297" t="s">
        <v>870</v>
      </c>
      <c r="E69" s="252" t="s">
        <v>2190</v>
      </c>
      <c r="F69" s="90">
        <v>109191.67</v>
      </c>
      <c r="G69" s="90">
        <v>89086.97</v>
      </c>
      <c r="H69" s="90">
        <v>31242.94</v>
      </c>
      <c r="K69" s="252">
        <v>184310.93</v>
      </c>
      <c r="L69" s="252">
        <v>606975.24</v>
      </c>
      <c r="O69" s="232">
        <v>4494.4399999999996</v>
      </c>
      <c r="P69" s="232">
        <v>22326.61</v>
      </c>
      <c r="R69" s="232">
        <v>1580</v>
      </c>
      <c r="U69" s="252">
        <v>-205425.58</v>
      </c>
      <c r="V69" s="252">
        <v>1201384.94</v>
      </c>
      <c r="W69" s="74">
        <v>581626.62</v>
      </c>
      <c r="Y69" s="74">
        <v>298.51</v>
      </c>
      <c r="AA69" s="74">
        <v>475025</v>
      </c>
      <c r="AB69" s="74">
        <v>28357</v>
      </c>
      <c r="AC69" s="91">
        <v>692922</v>
      </c>
      <c r="AF69" s="91">
        <v>331826.55</v>
      </c>
      <c r="AG69" s="91">
        <v>36209.24</v>
      </c>
      <c r="AK69" s="267">
        <f t="shared" ref="AK69:AK132" si="7">SUM(F69:I69)</f>
        <v>229521.58000000002</v>
      </c>
      <c r="AL69" s="268">
        <f t="shared" ref="AL69:AL132" si="8">SUM(O69:R69)</f>
        <v>28401.05</v>
      </c>
      <c r="AM69" s="292">
        <f t="shared" ref="AM69:AM132" si="9">AK69-AL69</f>
        <v>201120.53000000003</v>
      </c>
      <c r="AN69" s="287">
        <f t="shared" ref="AN69:AN132" si="10">SUM(W69:AB69)</f>
        <v>1085307.1299999999</v>
      </c>
      <c r="AO69" s="295">
        <f t="shared" ref="AO69:AO132" si="11">SUM(AC69:AJ69)</f>
        <v>1060957.79</v>
      </c>
      <c r="AP69" s="269">
        <f t="shared" ref="AP69:AP132" si="12">AN69-AO69</f>
        <v>24349.339999999851</v>
      </c>
    </row>
    <row r="70" spans="1:42" ht="15" thickBot="1" x14ac:dyDescent="0.25">
      <c r="A70" s="257" t="s">
        <v>31</v>
      </c>
      <c r="B70" s="257" t="s">
        <v>32</v>
      </c>
      <c r="C70" s="296">
        <v>4393</v>
      </c>
      <c r="D70" s="297" t="s">
        <v>871</v>
      </c>
      <c r="E70" s="252" t="s">
        <v>2192</v>
      </c>
      <c r="F70" s="90">
        <v>408004.62</v>
      </c>
      <c r="G70" s="90">
        <v>23410.01</v>
      </c>
      <c r="H70" s="90">
        <v>65987.67</v>
      </c>
      <c r="K70" s="252">
        <v>360214.8</v>
      </c>
      <c r="L70" s="252">
        <v>243007.04</v>
      </c>
      <c r="O70" s="232">
        <v>1550</v>
      </c>
      <c r="P70" s="232">
        <v>58600</v>
      </c>
      <c r="R70" s="232">
        <v>1537.84</v>
      </c>
      <c r="U70" s="252">
        <v>-1490846.97</v>
      </c>
      <c r="V70" s="252">
        <v>2538134.58</v>
      </c>
      <c r="W70" s="74">
        <v>760807.87</v>
      </c>
      <c r="Y70" s="74">
        <v>695.96</v>
      </c>
      <c r="AA70" s="74">
        <v>1233333</v>
      </c>
      <c r="AB70" s="74">
        <v>58800</v>
      </c>
      <c r="AC70" s="91">
        <v>1548613</v>
      </c>
      <c r="AF70" s="91">
        <v>486855.2</v>
      </c>
      <c r="AG70" s="91">
        <v>14147.94</v>
      </c>
      <c r="AJ70" s="91">
        <v>1302</v>
      </c>
      <c r="AK70" s="267">
        <f t="shared" si="7"/>
        <v>497402.3</v>
      </c>
      <c r="AL70" s="268">
        <f t="shared" si="8"/>
        <v>61687.839999999997</v>
      </c>
      <c r="AM70" s="292">
        <f t="shared" si="9"/>
        <v>435714.45999999996</v>
      </c>
      <c r="AN70" s="287">
        <f t="shared" si="10"/>
        <v>2053636.83</v>
      </c>
      <c r="AO70" s="295">
        <f t="shared" si="11"/>
        <v>2050918.14</v>
      </c>
      <c r="AP70" s="269">
        <f t="shared" si="12"/>
        <v>2718.690000000177</v>
      </c>
    </row>
    <row r="71" spans="1:42" ht="15" thickBot="1" x14ac:dyDescent="0.25">
      <c r="A71" s="257" t="s">
        <v>31</v>
      </c>
      <c r="B71" s="257" t="s">
        <v>32</v>
      </c>
      <c r="C71" s="296">
        <v>2760</v>
      </c>
      <c r="D71" s="297" t="s">
        <v>872</v>
      </c>
      <c r="E71" s="252" t="s">
        <v>2193</v>
      </c>
      <c r="F71" s="90">
        <v>381755.52</v>
      </c>
      <c r="G71" s="90">
        <v>0</v>
      </c>
      <c r="H71" s="90">
        <v>42983.31</v>
      </c>
      <c r="K71" s="252">
        <v>302140.52</v>
      </c>
      <c r="L71" s="252">
        <v>422380.12</v>
      </c>
      <c r="O71" s="232">
        <v>4500</v>
      </c>
      <c r="P71" s="232">
        <v>18075</v>
      </c>
      <c r="U71" s="252">
        <v>-684074.32</v>
      </c>
      <c r="V71" s="252">
        <v>1881601.57</v>
      </c>
      <c r="W71" s="74">
        <v>951509.14</v>
      </c>
      <c r="Y71" s="74">
        <v>798.97</v>
      </c>
      <c r="AA71" s="74">
        <v>735108</v>
      </c>
      <c r="AB71" s="74">
        <v>54000</v>
      </c>
      <c r="AC71" s="91">
        <v>1122768</v>
      </c>
      <c r="AF71" s="91">
        <v>419491.9</v>
      </c>
      <c r="AG71" s="91">
        <v>111058.99</v>
      </c>
      <c r="AK71" s="267">
        <f t="shared" si="7"/>
        <v>424738.83</v>
      </c>
      <c r="AL71" s="268">
        <f t="shared" si="8"/>
        <v>22575</v>
      </c>
      <c r="AM71" s="292">
        <f t="shared" si="9"/>
        <v>402163.83</v>
      </c>
      <c r="AN71" s="287">
        <f t="shared" si="10"/>
        <v>1741416.1099999999</v>
      </c>
      <c r="AO71" s="295">
        <f t="shared" si="11"/>
        <v>1653318.89</v>
      </c>
      <c r="AP71" s="269">
        <f t="shared" si="12"/>
        <v>88097.219999999972</v>
      </c>
    </row>
    <row r="72" spans="1:42" ht="15" thickBot="1" x14ac:dyDescent="0.25">
      <c r="A72" s="257" t="s">
        <v>31</v>
      </c>
      <c r="B72" s="257" t="s">
        <v>32</v>
      </c>
      <c r="C72" s="296">
        <v>4335</v>
      </c>
      <c r="D72" s="297" t="s">
        <v>873</v>
      </c>
      <c r="E72" s="252" t="s">
        <v>2194</v>
      </c>
      <c r="F72" s="90">
        <v>407565.06</v>
      </c>
      <c r="G72" s="90">
        <v>60720.5</v>
      </c>
      <c r="H72" s="90">
        <v>30343.84</v>
      </c>
      <c r="K72" s="252">
        <v>520777.51</v>
      </c>
      <c r="L72" s="252">
        <v>206520.04</v>
      </c>
      <c r="O72" s="232">
        <v>3590</v>
      </c>
      <c r="P72" s="232">
        <v>24200</v>
      </c>
      <c r="R72" s="232">
        <v>1935</v>
      </c>
      <c r="T72" s="252">
        <v>-1595274.18</v>
      </c>
      <c r="V72" s="252">
        <v>2618687.59</v>
      </c>
      <c r="W72" s="74">
        <v>946655.98</v>
      </c>
      <c r="Y72" s="74">
        <v>842.08</v>
      </c>
      <c r="AA72" s="74">
        <v>213255</v>
      </c>
      <c r="AC72" s="91">
        <v>554835</v>
      </c>
      <c r="AF72" s="91">
        <v>317836.98</v>
      </c>
      <c r="AG72" s="91">
        <v>85629.54</v>
      </c>
      <c r="AJ72" s="91">
        <v>5168</v>
      </c>
      <c r="AK72" s="267">
        <f t="shared" si="7"/>
        <v>498629.4</v>
      </c>
      <c r="AL72" s="268">
        <f t="shared" si="8"/>
        <v>29725</v>
      </c>
      <c r="AM72" s="292">
        <f t="shared" si="9"/>
        <v>468904.4</v>
      </c>
      <c r="AN72" s="287">
        <f t="shared" si="10"/>
        <v>1160753.06</v>
      </c>
      <c r="AO72" s="295">
        <f t="shared" si="11"/>
        <v>963469.52</v>
      </c>
      <c r="AP72" s="269">
        <f t="shared" si="12"/>
        <v>197283.54000000004</v>
      </c>
    </row>
    <row r="73" spans="1:42" ht="15" thickBot="1" x14ac:dyDescent="0.25">
      <c r="A73" s="257" t="s">
        <v>31</v>
      </c>
      <c r="B73" s="257" t="s">
        <v>32</v>
      </c>
      <c r="C73" s="296">
        <v>2477</v>
      </c>
      <c r="D73" s="297" t="s">
        <v>874</v>
      </c>
      <c r="E73" s="252" t="s">
        <v>2195</v>
      </c>
      <c r="F73" s="90">
        <v>279788.88</v>
      </c>
      <c r="G73" s="90">
        <v>109375.53</v>
      </c>
      <c r="H73" s="90">
        <v>36708.47</v>
      </c>
      <c r="K73" s="252">
        <v>29537.3</v>
      </c>
      <c r="L73" s="252">
        <v>113889.73</v>
      </c>
      <c r="O73" s="232">
        <v>1000</v>
      </c>
      <c r="P73" s="232">
        <v>18573.16</v>
      </c>
      <c r="R73" s="232">
        <v>424</v>
      </c>
      <c r="U73" s="252">
        <v>48036.44</v>
      </c>
      <c r="V73" s="252">
        <v>2255161.35</v>
      </c>
      <c r="W73" s="74">
        <v>661416.15</v>
      </c>
      <c r="X73" s="74">
        <v>77000</v>
      </c>
      <c r="Y73" s="74">
        <v>467.03</v>
      </c>
      <c r="AA73" s="74">
        <v>531176</v>
      </c>
      <c r="AB73" s="74">
        <v>69600</v>
      </c>
      <c r="AC73" s="91">
        <v>655776</v>
      </c>
      <c r="AF73" s="91">
        <v>386716.81</v>
      </c>
      <c r="AG73" s="91">
        <v>27141.86</v>
      </c>
      <c r="AJ73" s="91">
        <v>868.01</v>
      </c>
      <c r="AK73" s="267">
        <f t="shared" si="7"/>
        <v>425872.88</v>
      </c>
      <c r="AL73" s="268">
        <f t="shared" si="8"/>
        <v>19997.16</v>
      </c>
      <c r="AM73" s="292">
        <f t="shared" si="9"/>
        <v>405875.72000000003</v>
      </c>
      <c r="AN73" s="287">
        <f t="shared" si="10"/>
        <v>1339659.1800000002</v>
      </c>
      <c r="AO73" s="295">
        <f t="shared" si="11"/>
        <v>1070502.6800000002</v>
      </c>
      <c r="AP73" s="269">
        <f t="shared" si="12"/>
        <v>269156.5</v>
      </c>
    </row>
    <row r="74" spans="1:42" ht="15" thickBot="1" x14ac:dyDescent="0.25">
      <c r="A74" s="257" t="s">
        <v>31</v>
      </c>
      <c r="B74" s="257" t="s">
        <v>32</v>
      </c>
      <c r="C74" s="296">
        <v>5216</v>
      </c>
      <c r="D74" s="297" t="s">
        <v>875</v>
      </c>
      <c r="E74" s="252" t="s">
        <v>2196</v>
      </c>
      <c r="F74" s="90">
        <v>837061</v>
      </c>
      <c r="G74" s="90">
        <v>328439.09999999998</v>
      </c>
      <c r="H74" s="90">
        <v>45817.48</v>
      </c>
      <c r="K74" s="252">
        <v>674494.8</v>
      </c>
      <c r="L74" s="252">
        <v>174877.67</v>
      </c>
      <c r="O74" s="232">
        <v>4900</v>
      </c>
      <c r="P74" s="232">
        <v>54309.19</v>
      </c>
      <c r="R74" s="232">
        <v>1537.34</v>
      </c>
      <c r="U74" s="252">
        <v>-951819.8</v>
      </c>
      <c r="V74" s="252">
        <v>2065017.96</v>
      </c>
      <c r="W74" s="74">
        <v>1481213.77</v>
      </c>
      <c r="X74" s="74">
        <v>452475</v>
      </c>
      <c r="Y74" s="74">
        <v>1331.32</v>
      </c>
      <c r="AA74" s="74">
        <v>533044.80000000005</v>
      </c>
      <c r="AB74" s="74">
        <v>26181.200000000001</v>
      </c>
      <c r="AC74" s="91">
        <v>950807</v>
      </c>
      <c r="AF74" s="91">
        <v>505436.25</v>
      </c>
      <c r="AG74" s="91">
        <v>50113.47</v>
      </c>
      <c r="AJ74" s="91">
        <v>434.01</v>
      </c>
      <c r="AK74" s="267">
        <f t="shared" si="7"/>
        <v>1211317.58</v>
      </c>
      <c r="AL74" s="268">
        <f t="shared" si="8"/>
        <v>60746.53</v>
      </c>
      <c r="AM74" s="292">
        <f t="shared" si="9"/>
        <v>1150571.05</v>
      </c>
      <c r="AN74" s="287">
        <f t="shared" si="10"/>
        <v>2494246.0900000003</v>
      </c>
      <c r="AO74" s="295">
        <f t="shared" si="11"/>
        <v>1506790.73</v>
      </c>
      <c r="AP74" s="269">
        <f t="shared" si="12"/>
        <v>987455.36000000034</v>
      </c>
    </row>
    <row r="75" spans="1:42" s="267" customFormat="1" ht="15" thickBot="1" x14ac:dyDescent="0.25">
      <c r="A75" s="257" t="s">
        <v>31</v>
      </c>
      <c r="B75" s="257" t="s">
        <v>32</v>
      </c>
      <c r="C75" s="296">
        <v>5544</v>
      </c>
      <c r="D75" s="297" t="s">
        <v>876</v>
      </c>
      <c r="E75" s="252" t="s">
        <v>2197</v>
      </c>
      <c r="F75" s="90">
        <v>1009715.59</v>
      </c>
      <c r="G75" s="90">
        <v>325222.11</v>
      </c>
      <c r="H75" s="90">
        <v>253536.02</v>
      </c>
      <c r="I75" s="90"/>
      <c r="J75" s="252"/>
      <c r="K75" s="252">
        <v>382884.52</v>
      </c>
      <c r="L75" s="252">
        <v>657984.42000000004</v>
      </c>
      <c r="M75" s="252"/>
      <c r="N75" s="252"/>
      <c r="O75" s="232">
        <v>4210</v>
      </c>
      <c r="P75" s="232">
        <v>59970</v>
      </c>
      <c r="Q75" s="232"/>
      <c r="R75" s="232">
        <v>2672</v>
      </c>
      <c r="S75" s="252"/>
      <c r="T75" s="252"/>
      <c r="U75" s="252">
        <v>-247803.15</v>
      </c>
      <c r="V75" s="252">
        <v>2127187.88</v>
      </c>
      <c r="W75" s="74">
        <v>1780043.59</v>
      </c>
      <c r="X75" s="74">
        <v>61900</v>
      </c>
      <c r="Y75" s="74">
        <v>2155.08</v>
      </c>
      <c r="Z75" s="74"/>
      <c r="AA75" s="74">
        <v>46512</v>
      </c>
      <c r="AB75" s="74">
        <v>116500</v>
      </c>
      <c r="AC75" s="91">
        <v>617892</v>
      </c>
      <c r="AD75" s="91"/>
      <c r="AE75" s="91"/>
      <c r="AF75" s="91">
        <v>432337.72</v>
      </c>
      <c r="AG75" s="91">
        <v>139558.01999999999</v>
      </c>
      <c r="AH75" s="91"/>
      <c r="AI75" s="91"/>
      <c r="AJ75" s="91"/>
      <c r="AK75" s="267">
        <f t="shared" si="7"/>
        <v>1588473.72</v>
      </c>
      <c r="AL75" s="268">
        <f t="shared" si="8"/>
        <v>66852</v>
      </c>
      <c r="AM75" s="292">
        <f t="shared" si="9"/>
        <v>1521621.72</v>
      </c>
      <c r="AN75" s="287">
        <f t="shared" si="10"/>
        <v>2007110.6700000002</v>
      </c>
      <c r="AO75" s="295">
        <f t="shared" si="11"/>
        <v>1189787.74</v>
      </c>
      <c r="AP75" s="269">
        <f t="shared" si="12"/>
        <v>817322.93000000017</v>
      </c>
    </row>
    <row r="76" spans="1:42" ht="15" thickBot="1" x14ac:dyDescent="0.25">
      <c r="A76" s="257" t="s">
        <v>31</v>
      </c>
      <c r="B76" s="257" t="s">
        <v>32</v>
      </c>
      <c r="C76" s="296">
        <v>2866</v>
      </c>
      <c r="D76" s="297" t="s">
        <v>877</v>
      </c>
      <c r="E76" s="252" t="s">
        <v>2331</v>
      </c>
      <c r="F76" s="90">
        <v>1403793.12</v>
      </c>
      <c r="G76" s="90">
        <v>120015.1</v>
      </c>
      <c r="H76" s="90">
        <v>79097.78</v>
      </c>
      <c r="K76" s="252">
        <v>848298.49</v>
      </c>
      <c r="L76" s="252">
        <v>778430.4</v>
      </c>
      <c r="O76" s="232">
        <v>4499</v>
      </c>
      <c r="P76" s="232">
        <v>25819.59</v>
      </c>
      <c r="U76" s="252">
        <v>328085.96999999997</v>
      </c>
      <c r="V76" s="252">
        <v>3692657.78</v>
      </c>
      <c r="W76" s="74">
        <v>1035204.98</v>
      </c>
      <c r="X76" s="74">
        <v>383630</v>
      </c>
      <c r="Y76" s="74">
        <v>1831.43</v>
      </c>
      <c r="AA76" s="74">
        <v>846531</v>
      </c>
      <c r="AB76" s="74">
        <v>99500</v>
      </c>
      <c r="AC76" s="91">
        <v>1170171</v>
      </c>
      <c r="AF76" s="91">
        <v>398644.31</v>
      </c>
      <c r="AG76" s="91">
        <v>169747.7</v>
      </c>
      <c r="AJ76" s="91">
        <v>1302</v>
      </c>
      <c r="AK76" s="267">
        <f t="shared" si="7"/>
        <v>1602906.0000000002</v>
      </c>
      <c r="AL76" s="268">
        <f t="shared" si="8"/>
        <v>30318.59</v>
      </c>
      <c r="AM76" s="292">
        <f t="shared" si="9"/>
        <v>1572587.4100000001</v>
      </c>
      <c r="AN76" s="287">
        <f t="shared" si="10"/>
        <v>2366697.41</v>
      </c>
      <c r="AO76" s="295">
        <f t="shared" si="11"/>
        <v>1739865.01</v>
      </c>
      <c r="AP76" s="269">
        <f t="shared" si="12"/>
        <v>626832.40000000014</v>
      </c>
    </row>
    <row r="77" spans="1:42" ht="15" thickBot="1" x14ac:dyDescent="0.25">
      <c r="A77" s="257" t="s">
        <v>33</v>
      </c>
      <c r="B77" s="257" t="s">
        <v>34</v>
      </c>
      <c r="C77" s="296">
        <v>3680</v>
      </c>
      <c r="D77" s="297" t="s">
        <v>878</v>
      </c>
      <c r="E77" s="252" t="s">
        <v>2198</v>
      </c>
      <c r="F77" s="90">
        <v>179059.94</v>
      </c>
      <c r="G77" s="90">
        <v>48460.5</v>
      </c>
      <c r="H77" s="90">
        <v>106728.33</v>
      </c>
      <c r="K77" s="252">
        <v>2669789.73</v>
      </c>
      <c r="L77" s="252">
        <v>73849.62</v>
      </c>
      <c r="O77" s="232">
        <v>13948</v>
      </c>
      <c r="P77" s="232">
        <v>20832.3</v>
      </c>
      <c r="Q77" s="232">
        <v>18000</v>
      </c>
      <c r="U77" s="252">
        <v>-62690.95</v>
      </c>
      <c r="V77" s="252">
        <v>2241713.0099999998</v>
      </c>
      <c r="W77" s="74">
        <v>762167.6</v>
      </c>
      <c r="AA77" s="74">
        <v>483220</v>
      </c>
      <c r="AB77" s="74">
        <v>19100</v>
      </c>
      <c r="AC77" s="91">
        <v>817160</v>
      </c>
      <c r="AF77" s="91">
        <v>209570.01</v>
      </c>
      <c r="AG77" s="91">
        <v>143325.66</v>
      </c>
      <c r="AK77" s="267">
        <f t="shared" si="7"/>
        <v>334248.77</v>
      </c>
      <c r="AL77" s="268">
        <f t="shared" si="8"/>
        <v>52780.3</v>
      </c>
      <c r="AM77" s="292">
        <f t="shared" si="9"/>
        <v>281468.47000000003</v>
      </c>
      <c r="AN77" s="287">
        <f t="shared" si="10"/>
        <v>1264487.6000000001</v>
      </c>
      <c r="AO77" s="295">
        <f t="shared" si="11"/>
        <v>1170055.67</v>
      </c>
      <c r="AP77" s="269">
        <f t="shared" si="12"/>
        <v>94431.930000000168</v>
      </c>
    </row>
    <row r="78" spans="1:42" ht="15" thickBot="1" x14ac:dyDescent="0.25">
      <c r="A78" s="257" t="s">
        <v>33</v>
      </c>
      <c r="B78" s="257" t="s">
        <v>34</v>
      </c>
      <c r="C78" s="296">
        <v>5005</v>
      </c>
      <c r="D78" s="297" t="s">
        <v>879</v>
      </c>
      <c r="E78" s="252" t="s">
        <v>2199</v>
      </c>
      <c r="F78" s="90">
        <v>122188.64</v>
      </c>
      <c r="G78" s="90">
        <v>70645.5</v>
      </c>
      <c r="H78" s="90">
        <v>62902.8</v>
      </c>
      <c r="K78" s="252">
        <v>714137.97</v>
      </c>
      <c r="L78" s="252">
        <v>384691.21</v>
      </c>
      <c r="O78" s="232">
        <v>0</v>
      </c>
      <c r="P78" s="232">
        <v>35097</v>
      </c>
      <c r="Q78" s="232">
        <v>21200</v>
      </c>
      <c r="R78" s="232">
        <v>31915.040000000001</v>
      </c>
      <c r="U78" s="252">
        <v>-432777.03</v>
      </c>
      <c r="V78" s="252">
        <v>1881918.88</v>
      </c>
      <c r="W78" s="74">
        <v>1066041.19</v>
      </c>
      <c r="AA78" s="74">
        <v>737157.5</v>
      </c>
      <c r="AB78" s="74">
        <v>15000</v>
      </c>
      <c r="AC78" s="91">
        <v>1126157.5</v>
      </c>
      <c r="AF78" s="91">
        <v>580584.16</v>
      </c>
      <c r="AG78" s="91">
        <v>157864.79999999999</v>
      </c>
      <c r="AJ78" s="91">
        <v>99540</v>
      </c>
      <c r="AK78" s="267">
        <f t="shared" si="7"/>
        <v>255736.94</v>
      </c>
      <c r="AL78" s="268">
        <f t="shared" si="8"/>
        <v>88212.040000000008</v>
      </c>
      <c r="AM78" s="292">
        <f t="shared" si="9"/>
        <v>167524.9</v>
      </c>
      <c r="AN78" s="287">
        <f t="shared" si="10"/>
        <v>1818198.69</v>
      </c>
      <c r="AO78" s="295">
        <f t="shared" si="11"/>
        <v>1964146.4600000002</v>
      </c>
      <c r="AP78" s="269">
        <f t="shared" si="12"/>
        <v>-145947.77000000025</v>
      </c>
    </row>
    <row r="79" spans="1:42" ht="15" thickBot="1" x14ac:dyDescent="0.25">
      <c r="A79" s="257" t="s">
        <v>33</v>
      </c>
      <c r="B79" s="257" t="s">
        <v>34</v>
      </c>
      <c r="C79" s="296">
        <v>3048</v>
      </c>
      <c r="D79" s="297" t="s">
        <v>880</v>
      </c>
      <c r="E79" s="252" t="s">
        <v>2200</v>
      </c>
      <c r="F79" s="90">
        <v>310057.68</v>
      </c>
      <c r="G79" s="90">
        <v>22131</v>
      </c>
      <c r="H79" s="90">
        <v>54290.74</v>
      </c>
      <c r="K79" s="252">
        <v>695638.62</v>
      </c>
      <c r="L79" s="252">
        <v>1152550.0900000001</v>
      </c>
      <c r="O79" s="232">
        <v>860</v>
      </c>
      <c r="P79" s="232">
        <v>77550</v>
      </c>
      <c r="Q79" s="232">
        <v>51300</v>
      </c>
      <c r="S79" s="252">
        <v>5000</v>
      </c>
      <c r="U79" s="252">
        <v>13950</v>
      </c>
      <c r="V79" s="252">
        <v>1941230.36</v>
      </c>
      <c r="W79" s="74">
        <v>801508.19</v>
      </c>
      <c r="X79" s="74">
        <v>105815</v>
      </c>
      <c r="Y79" s="74">
        <v>438.4</v>
      </c>
      <c r="AA79" s="74">
        <v>669685</v>
      </c>
      <c r="AC79" s="91">
        <v>1037985</v>
      </c>
      <c r="AD79" s="91">
        <v>480</v>
      </c>
      <c r="AF79" s="91">
        <v>275795.28999999998</v>
      </c>
      <c r="AG79" s="91">
        <v>94120.68</v>
      </c>
      <c r="AJ79" s="91">
        <v>31375</v>
      </c>
      <c r="AK79" s="267">
        <f t="shared" si="7"/>
        <v>386479.42</v>
      </c>
      <c r="AL79" s="268">
        <f t="shared" si="8"/>
        <v>129710</v>
      </c>
      <c r="AM79" s="292">
        <f t="shared" si="9"/>
        <v>256769.41999999998</v>
      </c>
      <c r="AN79" s="287">
        <f t="shared" si="10"/>
        <v>1577446.5899999999</v>
      </c>
      <c r="AO79" s="295">
        <f t="shared" si="11"/>
        <v>1439755.97</v>
      </c>
      <c r="AP79" s="269">
        <f t="shared" si="12"/>
        <v>137690.61999999988</v>
      </c>
    </row>
    <row r="80" spans="1:42" ht="15" thickBot="1" x14ac:dyDescent="0.25">
      <c r="A80" s="257" t="s">
        <v>33</v>
      </c>
      <c r="B80" s="257" t="s">
        <v>34</v>
      </c>
      <c r="C80" s="296">
        <v>6117</v>
      </c>
      <c r="D80" s="297" t="s">
        <v>881</v>
      </c>
      <c r="E80" s="252" t="s">
        <v>2201</v>
      </c>
      <c r="F80" s="90">
        <v>522046.15</v>
      </c>
      <c r="G80" s="90">
        <v>26589</v>
      </c>
      <c r="H80" s="90">
        <v>54033.87</v>
      </c>
      <c r="K80" s="252">
        <v>326046.2</v>
      </c>
      <c r="L80" s="252">
        <v>28753.47</v>
      </c>
      <c r="O80" s="232">
        <v>1467.89</v>
      </c>
      <c r="P80" s="232">
        <v>28364.93</v>
      </c>
      <c r="S80" s="252">
        <v>5000</v>
      </c>
      <c r="V80" s="252">
        <v>1940061.77</v>
      </c>
      <c r="W80" s="74">
        <v>1300518.67</v>
      </c>
      <c r="Y80" s="74">
        <v>928.4</v>
      </c>
      <c r="AA80" s="74">
        <v>1022864.5</v>
      </c>
      <c r="AB80" s="74">
        <v>20900</v>
      </c>
      <c r="AC80" s="91">
        <v>1451150.5</v>
      </c>
      <c r="AF80" s="91">
        <v>417748.85</v>
      </c>
      <c r="AG80" s="91">
        <v>84960.77</v>
      </c>
      <c r="AK80" s="267">
        <f t="shared" si="7"/>
        <v>602669.02</v>
      </c>
      <c r="AL80" s="268">
        <f t="shared" si="8"/>
        <v>29832.82</v>
      </c>
      <c r="AM80" s="292">
        <f t="shared" si="9"/>
        <v>572836.20000000007</v>
      </c>
      <c r="AN80" s="287">
        <f t="shared" si="10"/>
        <v>2345211.5699999998</v>
      </c>
      <c r="AO80" s="295">
        <f t="shared" si="11"/>
        <v>1953860.12</v>
      </c>
      <c r="AP80" s="269">
        <f t="shared" si="12"/>
        <v>391351.44999999972</v>
      </c>
    </row>
    <row r="81" spans="1:42" ht="15" thickBot="1" x14ac:dyDescent="0.25">
      <c r="A81" s="257" t="s">
        <v>33</v>
      </c>
      <c r="B81" s="257" t="s">
        <v>34</v>
      </c>
      <c r="C81" s="296">
        <v>3261</v>
      </c>
      <c r="D81" s="297" t="s">
        <v>882</v>
      </c>
      <c r="E81" s="252" t="s">
        <v>2202</v>
      </c>
      <c r="F81" s="90">
        <v>261084.87</v>
      </c>
      <c r="G81" s="90">
        <v>20826.88</v>
      </c>
      <c r="H81" s="90">
        <v>34495.53</v>
      </c>
      <c r="K81" s="252">
        <v>258002</v>
      </c>
      <c r="L81" s="252">
        <v>26693.47</v>
      </c>
      <c r="P81" s="232">
        <v>49162</v>
      </c>
      <c r="R81" s="232">
        <v>13.8</v>
      </c>
      <c r="U81" s="252">
        <v>761687.4</v>
      </c>
      <c r="V81" s="252">
        <v>2076384.94</v>
      </c>
      <c r="W81" s="74">
        <v>767822.75</v>
      </c>
      <c r="X81" s="74">
        <v>85000</v>
      </c>
      <c r="Y81" s="74">
        <v>491.63</v>
      </c>
      <c r="AA81" s="74">
        <v>567462</v>
      </c>
      <c r="AC81" s="91">
        <v>829962</v>
      </c>
      <c r="AF81" s="91">
        <v>398699.43</v>
      </c>
      <c r="AG81" s="91">
        <v>94554.98</v>
      </c>
      <c r="AH81" s="91">
        <v>7184</v>
      </c>
      <c r="AK81" s="267">
        <f t="shared" si="7"/>
        <v>316407.28000000003</v>
      </c>
      <c r="AL81" s="268">
        <f t="shared" si="8"/>
        <v>49175.8</v>
      </c>
      <c r="AM81" s="292">
        <f t="shared" si="9"/>
        <v>267231.48000000004</v>
      </c>
      <c r="AN81" s="287">
        <f t="shared" si="10"/>
        <v>1420776.38</v>
      </c>
      <c r="AO81" s="295">
        <f t="shared" si="11"/>
        <v>1330400.4099999999</v>
      </c>
      <c r="AP81" s="269">
        <f t="shared" si="12"/>
        <v>90375.969999999972</v>
      </c>
    </row>
    <row r="82" spans="1:42" ht="15" thickBot="1" x14ac:dyDescent="0.25">
      <c r="A82" s="257" t="s">
        <v>33</v>
      </c>
      <c r="B82" s="257" t="s">
        <v>34</v>
      </c>
      <c r="C82" s="296">
        <v>2381</v>
      </c>
      <c r="D82" s="297" t="s">
        <v>883</v>
      </c>
      <c r="E82" s="252" t="s">
        <v>2203</v>
      </c>
      <c r="F82" s="90">
        <v>298107.8</v>
      </c>
      <c r="G82" s="90">
        <v>0</v>
      </c>
      <c r="H82" s="90">
        <v>240816.82</v>
      </c>
      <c r="K82" s="252">
        <v>-25153.15</v>
      </c>
      <c r="L82" s="252">
        <v>230221.78</v>
      </c>
      <c r="O82" s="232">
        <v>62595.1</v>
      </c>
      <c r="P82" s="232">
        <v>149102.28</v>
      </c>
      <c r="Q82" s="232">
        <v>70000</v>
      </c>
      <c r="S82" s="252">
        <v>10000</v>
      </c>
      <c r="V82" s="252">
        <v>1879892.65</v>
      </c>
      <c r="W82" s="74">
        <v>647481.84</v>
      </c>
      <c r="Y82" s="74">
        <v>786.74</v>
      </c>
      <c r="AA82" s="74">
        <v>421680</v>
      </c>
      <c r="AC82" s="91">
        <v>695640</v>
      </c>
      <c r="AD82" s="91">
        <v>1620</v>
      </c>
      <c r="AF82" s="91">
        <v>396900.85</v>
      </c>
      <c r="AG82" s="91">
        <v>123359.91</v>
      </c>
      <c r="AK82" s="267">
        <f t="shared" si="7"/>
        <v>538924.62</v>
      </c>
      <c r="AL82" s="268">
        <f t="shared" si="8"/>
        <v>281697.38</v>
      </c>
      <c r="AM82" s="292">
        <f t="shared" si="9"/>
        <v>257227.24</v>
      </c>
      <c r="AN82" s="287">
        <f t="shared" si="10"/>
        <v>1069948.58</v>
      </c>
      <c r="AO82" s="295">
        <f t="shared" si="11"/>
        <v>1217520.76</v>
      </c>
      <c r="AP82" s="269">
        <f t="shared" si="12"/>
        <v>-147572.17999999993</v>
      </c>
    </row>
    <row r="83" spans="1:42" ht="15" thickBot="1" x14ac:dyDescent="0.25">
      <c r="A83" s="257" t="s">
        <v>33</v>
      </c>
      <c r="B83" s="257" t="s">
        <v>34</v>
      </c>
      <c r="C83" s="296">
        <v>2712</v>
      </c>
      <c r="D83" s="297" t="s">
        <v>884</v>
      </c>
      <c r="E83" s="252" t="s">
        <v>2204</v>
      </c>
      <c r="F83" s="90">
        <v>359334.64</v>
      </c>
      <c r="G83" s="90">
        <v>51066.95</v>
      </c>
      <c r="H83" s="90">
        <v>43316.84</v>
      </c>
      <c r="K83" s="252">
        <v>279590.57</v>
      </c>
      <c r="L83" s="252">
        <v>229712.7</v>
      </c>
      <c r="O83" s="232">
        <v>2000</v>
      </c>
      <c r="P83" s="232">
        <v>55161.87</v>
      </c>
      <c r="Q83" s="232">
        <v>67120</v>
      </c>
      <c r="R83" s="232">
        <v>29.5</v>
      </c>
      <c r="U83" s="252">
        <v>112635.28</v>
      </c>
      <c r="V83" s="252">
        <v>1840507.51</v>
      </c>
      <c r="W83" s="74">
        <v>651282.61</v>
      </c>
      <c r="Y83" s="74">
        <v>206.82</v>
      </c>
      <c r="AA83" s="74">
        <v>1065729</v>
      </c>
      <c r="AC83" s="91">
        <v>1325949</v>
      </c>
      <c r="AF83" s="91">
        <v>261708.13</v>
      </c>
      <c r="AG83" s="91">
        <v>50647.02</v>
      </c>
      <c r="AJ83" s="91">
        <v>44500</v>
      </c>
      <c r="AK83" s="267">
        <f t="shared" si="7"/>
        <v>453718.43000000005</v>
      </c>
      <c r="AL83" s="268">
        <f t="shared" si="8"/>
        <v>124311.37</v>
      </c>
      <c r="AM83" s="292">
        <f t="shared" si="9"/>
        <v>329407.06000000006</v>
      </c>
      <c r="AN83" s="287">
        <f t="shared" si="10"/>
        <v>1717218.43</v>
      </c>
      <c r="AO83" s="295">
        <f t="shared" si="11"/>
        <v>1682804.15</v>
      </c>
      <c r="AP83" s="269">
        <f t="shared" si="12"/>
        <v>34414.280000000028</v>
      </c>
    </row>
    <row r="84" spans="1:42" ht="15" thickBot="1" x14ac:dyDescent="0.25">
      <c r="A84" s="257" t="s">
        <v>33</v>
      </c>
      <c r="B84" s="257" t="s">
        <v>34</v>
      </c>
      <c r="C84" s="296">
        <v>1686</v>
      </c>
      <c r="D84" s="297" t="s">
        <v>885</v>
      </c>
      <c r="E84" s="252" t="s">
        <v>2205</v>
      </c>
      <c r="F84" s="90">
        <v>172953.43</v>
      </c>
      <c r="G84" s="90">
        <v>20186</v>
      </c>
      <c r="H84" s="90">
        <v>90249.49</v>
      </c>
      <c r="K84" s="252">
        <v>708962.72</v>
      </c>
      <c r="L84" s="252">
        <v>60759.29</v>
      </c>
      <c r="O84" s="232">
        <v>48055</v>
      </c>
      <c r="P84" s="232">
        <v>37164.839999999997</v>
      </c>
      <c r="Q84" s="232">
        <v>5000</v>
      </c>
      <c r="R84" s="232">
        <v>67500</v>
      </c>
      <c r="U84" s="252">
        <v>-28550.27</v>
      </c>
      <c r="V84" s="252">
        <v>2651073.88</v>
      </c>
      <c r="W84" s="74">
        <v>670634.98</v>
      </c>
      <c r="X84" s="74">
        <v>98300</v>
      </c>
      <c r="Y84" s="74">
        <v>259.31</v>
      </c>
      <c r="AA84" s="74">
        <v>423456</v>
      </c>
      <c r="AC84" s="91">
        <v>661396</v>
      </c>
      <c r="AF84" s="91">
        <v>226186.52</v>
      </c>
      <c r="AG84" s="91">
        <v>35246.36</v>
      </c>
      <c r="AK84" s="267">
        <f t="shared" si="7"/>
        <v>283388.92</v>
      </c>
      <c r="AL84" s="268">
        <f t="shared" si="8"/>
        <v>157719.84</v>
      </c>
      <c r="AM84" s="292">
        <f t="shared" si="9"/>
        <v>125669.07999999999</v>
      </c>
      <c r="AN84" s="287">
        <f t="shared" si="10"/>
        <v>1192650.29</v>
      </c>
      <c r="AO84" s="295">
        <f t="shared" si="11"/>
        <v>922828.88</v>
      </c>
      <c r="AP84" s="269">
        <f t="shared" si="12"/>
        <v>269821.41000000003</v>
      </c>
    </row>
    <row r="85" spans="1:42" ht="15" thickBot="1" x14ac:dyDescent="0.25">
      <c r="A85" s="257" t="s">
        <v>33</v>
      </c>
      <c r="B85" s="257" t="s">
        <v>34</v>
      </c>
      <c r="C85" s="296">
        <v>2512</v>
      </c>
      <c r="D85" s="297" t="s">
        <v>886</v>
      </c>
      <c r="E85" s="252" t="s">
        <v>2316</v>
      </c>
      <c r="F85" s="90">
        <v>176201.77</v>
      </c>
      <c r="G85" s="90">
        <v>26237</v>
      </c>
      <c r="H85" s="90">
        <v>28023.75</v>
      </c>
      <c r="K85" s="252">
        <v>420350.55</v>
      </c>
      <c r="L85" s="252">
        <v>184129.16</v>
      </c>
      <c r="O85" s="232">
        <v>1600</v>
      </c>
      <c r="P85" s="232">
        <v>28700</v>
      </c>
      <c r="Q85" s="232">
        <v>42500</v>
      </c>
      <c r="S85" s="252">
        <v>15000</v>
      </c>
      <c r="V85" s="252">
        <v>3200752.69</v>
      </c>
      <c r="W85" s="74">
        <v>720266.56</v>
      </c>
      <c r="X85" s="74">
        <v>91300</v>
      </c>
      <c r="AA85" s="74">
        <v>419246</v>
      </c>
      <c r="AB85" s="74">
        <v>18000</v>
      </c>
      <c r="AC85" s="91">
        <v>727796</v>
      </c>
      <c r="AF85" s="91">
        <v>328935.3</v>
      </c>
      <c r="AG85" s="91">
        <v>145224.18</v>
      </c>
      <c r="AK85" s="267">
        <f t="shared" si="7"/>
        <v>230462.52</v>
      </c>
      <c r="AL85" s="268">
        <f t="shared" si="8"/>
        <v>72800</v>
      </c>
      <c r="AM85" s="292">
        <f t="shared" si="9"/>
        <v>157662.51999999999</v>
      </c>
      <c r="AN85" s="287">
        <f t="shared" si="10"/>
        <v>1248812.56</v>
      </c>
      <c r="AO85" s="295">
        <f t="shared" si="11"/>
        <v>1201955.48</v>
      </c>
      <c r="AP85" s="269">
        <f t="shared" si="12"/>
        <v>46857.080000000075</v>
      </c>
    </row>
    <row r="86" spans="1:42" ht="15" thickBot="1" x14ac:dyDescent="0.25">
      <c r="A86" s="257" t="s">
        <v>313</v>
      </c>
      <c r="B86" s="257" t="s">
        <v>44</v>
      </c>
      <c r="C86" s="296">
        <v>3664</v>
      </c>
      <c r="D86" s="297" t="s">
        <v>887</v>
      </c>
      <c r="E86" s="252" t="s">
        <v>2206</v>
      </c>
      <c r="F86" s="90">
        <v>978015.96</v>
      </c>
      <c r="G86" s="90">
        <v>20037.75</v>
      </c>
      <c r="H86" s="90">
        <v>43577.46</v>
      </c>
      <c r="K86" s="252">
        <v>186559.06</v>
      </c>
      <c r="L86" s="252">
        <v>960069.9</v>
      </c>
      <c r="O86" s="232">
        <v>2980</v>
      </c>
      <c r="P86" s="232">
        <v>45486.35</v>
      </c>
      <c r="R86" s="232">
        <v>17.48</v>
      </c>
      <c r="S86" s="252">
        <v>276717</v>
      </c>
      <c r="U86" s="252">
        <v>-56603.58</v>
      </c>
      <c r="V86" s="252">
        <v>1975689.39</v>
      </c>
      <c r="W86" s="74">
        <v>868162.84</v>
      </c>
      <c r="X86" s="74">
        <v>101690</v>
      </c>
      <c r="Y86" s="74">
        <v>1749.21</v>
      </c>
      <c r="AA86" s="74">
        <v>736335.5</v>
      </c>
      <c r="AC86" s="91">
        <v>1166785.5</v>
      </c>
      <c r="AF86" s="91">
        <v>460720.34</v>
      </c>
      <c r="AG86" s="91">
        <v>215231.55</v>
      </c>
      <c r="AK86" s="267">
        <f t="shared" si="7"/>
        <v>1041631.1699999999</v>
      </c>
      <c r="AL86" s="268">
        <f t="shared" si="8"/>
        <v>48483.83</v>
      </c>
      <c r="AM86" s="292">
        <f t="shared" si="9"/>
        <v>993147.34</v>
      </c>
      <c r="AN86" s="287">
        <f t="shared" si="10"/>
        <v>1707937.5499999998</v>
      </c>
      <c r="AO86" s="295">
        <f t="shared" si="11"/>
        <v>1842737.3900000001</v>
      </c>
      <c r="AP86" s="269">
        <f t="shared" si="12"/>
        <v>-134799.84000000032</v>
      </c>
    </row>
    <row r="87" spans="1:42" ht="15" thickBot="1" x14ac:dyDescent="0.25">
      <c r="A87" s="257" t="s">
        <v>313</v>
      </c>
      <c r="B87" s="257" t="s">
        <v>44</v>
      </c>
      <c r="C87" s="296">
        <v>7927</v>
      </c>
      <c r="D87" s="297" t="s">
        <v>888</v>
      </c>
      <c r="E87" s="252" t="s">
        <v>2207</v>
      </c>
      <c r="F87" s="90">
        <v>2229387.11</v>
      </c>
      <c r="G87" s="90">
        <v>38199.449999999997</v>
      </c>
      <c r="H87" s="90">
        <v>114035.54</v>
      </c>
      <c r="K87" s="252">
        <v>1718958.79</v>
      </c>
      <c r="L87" s="252">
        <v>776855.86</v>
      </c>
      <c r="O87" s="232">
        <v>1000</v>
      </c>
      <c r="P87" s="232">
        <v>62380.03</v>
      </c>
      <c r="R87" s="232">
        <v>377444.21</v>
      </c>
      <c r="S87" s="252">
        <v>4230</v>
      </c>
      <c r="U87" s="252">
        <v>1290611.2</v>
      </c>
      <c r="V87" s="252">
        <v>3812204.74</v>
      </c>
      <c r="W87" s="74">
        <v>1552566.93</v>
      </c>
      <c r="Y87" s="74">
        <v>3434.75</v>
      </c>
      <c r="AA87" s="74">
        <v>637328.5</v>
      </c>
      <c r="AB87" s="74">
        <v>85000</v>
      </c>
      <c r="AC87" s="91">
        <v>1212568.5</v>
      </c>
      <c r="AF87" s="91">
        <v>624444.03</v>
      </c>
      <c r="AG87" s="91">
        <v>294658.7</v>
      </c>
      <c r="AK87" s="267">
        <f t="shared" si="7"/>
        <v>2381622.1</v>
      </c>
      <c r="AL87" s="268">
        <f t="shared" si="8"/>
        <v>440824.24</v>
      </c>
      <c r="AM87" s="292">
        <f t="shared" si="9"/>
        <v>1940797.86</v>
      </c>
      <c r="AN87" s="287">
        <f t="shared" si="10"/>
        <v>2278330.1799999997</v>
      </c>
      <c r="AO87" s="295">
        <f t="shared" si="11"/>
        <v>2131671.23</v>
      </c>
      <c r="AP87" s="269">
        <f t="shared" si="12"/>
        <v>146658.94999999972</v>
      </c>
    </row>
    <row r="88" spans="1:42" ht="15" thickBot="1" x14ac:dyDescent="0.25">
      <c r="A88" s="257" t="s">
        <v>313</v>
      </c>
      <c r="B88" s="257" t="s">
        <v>44</v>
      </c>
      <c r="C88" s="296">
        <v>7609</v>
      </c>
      <c r="D88" s="297" t="s">
        <v>889</v>
      </c>
      <c r="E88" s="252" t="s">
        <v>2208</v>
      </c>
      <c r="F88" s="90">
        <v>1420834.05</v>
      </c>
      <c r="G88" s="90">
        <v>18837</v>
      </c>
      <c r="H88" s="90">
        <v>9635.92</v>
      </c>
      <c r="K88" s="252">
        <v>1715818.26</v>
      </c>
      <c r="L88" s="252">
        <v>664744.56999999995</v>
      </c>
      <c r="O88" s="232">
        <v>7866</v>
      </c>
      <c r="P88" s="232">
        <v>138301.16</v>
      </c>
      <c r="R88" s="232">
        <v>100676.55</v>
      </c>
      <c r="S88" s="252">
        <v>10940</v>
      </c>
      <c r="U88" s="252">
        <v>472685.76</v>
      </c>
      <c r="V88" s="252">
        <v>3564237.85</v>
      </c>
      <c r="W88" s="74">
        <v>1429589.92</v>
      </c>
      <c r="Y88" s="74">
        <v>2000.81</v>
      </c>
      <c r="AA88" s="74">
        <v>635630.80000000005</v>
      </c>
      <c r="AB88" s="74">
        <v>16500</v>
      </c>
      <c r="AC88" s="91">
        <v>1299870.8</v>
      </c>
      <c r="AF88" s="91">
        <v>595654.23</v>
      </c>
      <c r="AG88" s="91">
        <v>175130.96</v>
      </c>
      <c r="AK88" s="267">
        <f t="shared" si="7"/>
        <v>1449306.97</v>
      </c>
      <c r="AL88" s="268">
        <f t="shared" si="8"/>
        <v>246843.71000000002</v>
      </c>
      <c r="AM88" s="292">
        <f t="shared" si="9"/>
        <v>1202463.26</v>
      </c>
      <c r="AN88" s="287">
        <f t="shared" si="10"/>
        <v>2083721.53</v>
      </c>
      <c r="AO88" s="295">
        <f t="shared" si="11"/>
        <v>2070655.99</v>
      </c>
      <c r="AP88" s="269">
        <f t="shared" si="12"/>
        <v>13065.540000000037</v>
      </c>
    </row>
    <row r="89" spans="1:42" ht="15" thickBot="1" x14ac:dyDescent="0.25">
      <c r="A89" s="257" t="s">
        <v>313</v>
      </c>
      <c r="B89" s="257" t="s">
        <v>44</v>
      </c>
      <c r="C89" s="296">
        <v>6471</v>
      </c>
      <c r="D89" s="297" t="s">
        <v>890</v>
      </c>
      <c r="E89" s="252" t="s">
        <v>2209</v>
      </c>
      <c r="F89" s="90">
        <v>1412476.81</v>
      </c>
      <c r="G89" s="90">
        <v>46691.45</v>
      </c>
      <c r="H89" s="90">
        <v>82761.350000000006</v>
      </c>
      <c r="K89" s="252">
        <v>1027948.75</v>
      </c>
      <c r="L89" s="252">
        <v>440291.27</v>
      </c>
      <c r="O89" s="232">
        <v>1484</v>
      </c>
      <c r="P89" s="232">
        <v>51497.56</v>
      </c>
      <c r="R89" s="232">
        <v>98.24</v>
      </c>
      <c r="S89" s="252">
        <v>184582.1</v>
      </c>
      <c r="U89" s="252">
        <v>354800.5</v>
      </c>
      <c r="V89" s="252">
        <v>2080906</v>
      </c>
      <c r="W89" s="74">
        <v>1090337.4099999999</v>
      </c>
      <c r="X89" s="74">
        <v>60069.99</v>
      </c>
      <c r="Y89" s="74">
        <v>2118.1799999999998</v>
      </c>
      <c r="AA89" s="74">
        <v>1161418.8</v>
      </c>
      <c r="AB89" s="74">
        <v>36400</v>
      </c>
      <c r="AC89" s="91">
        <v>1567858.8</v>
      </c>
      <c r="AD89" s="91">
        <v>3500</v>
      </c>
      <c r="AF89" s="91">
        <v>500887.24</v>
      </c>
      <c r="AG89" s="91">
        <v>168030.83</v>
      </c>
      <c r="AK89" s="267">
        <f t="shared" si="7"/>
        <v>1541929.61</v>
      </c>
      <c r="AL89" s="268">
        <f t="shared" si="8"/>
        <v>53079.799999999996</v>
      </c>
      <c r="AM89" s="292">
        <f t="shared" si="9"/>
        <v>1488849.81</v>
      </c>
      <c r="AN89" s="287">
        <f t="shared" si="10"/>
        <v>2350344.38</v>
      </c>
      <c r="AO89" s="295">
        <f t="shared" si="11"/>
        <v>2240276.87</v>
      </c>
      <c r="AP89" s="269">
        <f t="shared" si="12"/>
        <v>110067.50999999978</v>
      </c>
    </row>
    <row r="90" spans="1:42" ht="15" thickBot="1" x14ac:dyDescent="0.25">
      <c r="A90" s="257" t="s">
        <v>313</v>
      </c>
      <c r="B90" s="257" t="s">
        <v>44</v>
      </c>
      <c r="C90" s="296">
        <v>4146</v>
      </c>
      <c r="D90" s="297" t="s">
        <v>891</v>
      </c>
      <c r="E90" s="252" t="s">
        <v>2210</v>
      </c>
      <c r="F90" s="90">
        <v>900125.36</v>
      </c>
      <c r="G90" s="90">
        <v>16779.75</v>
      </c>
      <c r="H90" s="90">
        <v>155829.29999999999</v>
      </c>
      <c r="K90" s="252">
        <v>1019414.51</v>
      </c>
      <c r="L90" s="252">
        <v>327002.87</v>
      </c>
      <c r="O90" s="232">
        <v>1380</v>
      </c>
      <c r="P90" s="232">
        <v>33765.339999999997</v>
      </c>
      <c r="R90" s="232">
        <v>44.86</v>
      </c>
      <c r="S90" s="252">
        <v>1983</v>
      </c>
      <c r="U90" s="252">
        <v>-54645.36</v>
      </c>
      <c r="V90" s="252">
        <v>2304026.96</v>
      </c>
      <c r="W90" s="74">
        <v>1050469.48</v>
      </c>
      <c r="Y90" s="74">
        <v>1454.69</v>
      </c>
      <c r="AA90" s="74">
        <v>233992</v>
      </c>
      <c r="AB90" s="74">
        <v>1528</v>
      </c>
      <c r="AC90" s="91">
        <v>584480</v>
      </c>
      <c r="AF90" s="91">
        <v>285486.51</v>
      </c>
      <c r="AG90" s="91">
        <v>131126.28</v>
      </c>
      <c r="AK90" s="267">
        <f t="shared" si="7"/>
        <v>1072734.4099999999</v>
      </c>
      <c r="AL90" s="268">
        <f t="shared" si="8"/>
        <v>35190.199999999997</v>
      </c>
      <c r="AM90" s="292">
        <f t="shared" si="9"/>
        <v>1037544.21</v>
      </c>
      <c r="AN90" s="287">
        <f t="shared" si="10"/>
        <v>1287444.17</v>
      </c>
      <c r="AO90" s="295">
        <f t="shared" si="11"/>
        <v>1001092.79</v>
      </c>
      <c r="AP90" s="269">
        <f t="shared" si="12"/>
        <v>286351.37999999989</v>
      </c>
    </row>
    <row r="91" spans="1:42" ht="15" thickBot="1" x14ac:dyDescent="0.25">
      <c r="A91" s="257" t="s">
        <v>313</v>
      </c>
      <c r="B91" s="257" t="s">
        <v>44</v>
      </c>
      <c r="C91" s="296">
        <v>8209</v>
      </c>
      <c r="D91" s="297" t="s">
        <v>892</v>
      </c>
      <c r="E91" s="252" t="s">
        <v>2211</v>
      </c>
      <c r="F91" s="90">
        <v>1111537.8799999999</v>
      </c>
      <c r="G91" s="90">
        <v>68951.75</v>
      </c>
      <c r="H91" s="90">
        <v>133213.70000000001</v>
      </c>
      <c r="K91" s="252">
        <v>663503.99</v>
      </c>
      <c r="L91" s="252">
        <v>921086.09</v>
      </c>
      <c r="O91" s="232">
        <v>0</v>
      </c>
      <c r="P91" s="232">
        <v>66034.100000000006</v>
      </c>
      <c r="R91" s="232">
        <v>12457</v>
      </c>
      <c r="S91" s="252">
        <v>4836</v>
      </c>
      <c r="U91" s="252">
        <v>338860.75</v>
      </c>
      <c r="V91" s="252">
        <v>2345661.54</v>
      </c>
      <c r="W91" s="74">
        <v>1634576.39</v>
      </c>
      <c r="X91" s="74">
        <v>56674</v>
      </c>
      <c r="Y91" s="74">
        <v>1934.29</v>
      </c>
      <c r="AA91" s="74">
        <v>823998</v>
      </c>
      <c r="AB91" s="74">
        <v>25886.5</v>
      </c>
      <c r="AC91" s="91">
        <v>1333504.5</v>
      </c>
      <c r="AD91" s="91">
        <v>1380</v>
      </c>
      <c r="AF91" s="91">
        <v>811362.45</v>
      </c>
      <c r="AG91" s="91">
        <v>179935.98</v>
      </c>
      <c r="AK91" s="267">
        <f t="shared" si="7"/>
        <v>1313703.3299999998</v>
      </c>
      <c r="AL91" s="268">
        <f t="shared" si="8"/>
        <v>78491.100000000006</v>
      </c>
      <c r="AM91" s="292">
        <f t="shared" si="9"/>
        <v>1235212.2299999997</v>
      </c>
      <c r="AN91" s="287">
        <f t="shared" si="10"/>
        <v>2543069.1799999997</v>
      </c>
      <c r="AO91" s="295">
        <f t="shared" si="11"/>
        <v>2326182.9300000002</v>
      </c>
      <c r="AP91" s="269">
        <f t="shared" si="12"/>
        <v>216886.24999999953</v>
      </c>
    </row>
    <row r="92" spans="1:42" ht="15" thickBot="1" x14ac:dyDescent="0.25">
      <c r="A92" s="257" t="s">
        <v>313</v>
      </c>
      <c r="B92" s="257" t="s">
        <v>44</v>
      </c>
      <c r="C92" s="296">
        <v>4164</v>
      </c>
      <c r="D92" s="297" t="s">
        <v>893</v>
      </c>
      <c r="E92" s="252" t="s">
        <v>2212</v>
      </c>
      <c r="F92" s="90">
        <v>589444.25</v>
      </c>
      <c r="G92" s="90">
        <v>27162.5</v>
      </c>
      <c r="H92" s="90">
        <v>64138.69</v>
      </c>
      <c r="K92" s="252">
        <v>755043.11</v>
      </c>
      <c r="L92" s="252">
        <v>277258.95</v>
      </c>
      <c r="O92" s="232">
        <v>4000</v>
      </c>
      <c r="P92" s="232">
        <v>39670.639999999999</v>
      </c>
      <c r="R92" s="232">
        <v>148254.12</v>
      </c>
      <c r="S92" s="252">
        <v>4005</v>
      </c>
      <c r="U92" s="252">
        <v>67462.77</v>
      </c>
      <c r="V92" s="252">
        <v>4378498.51</v>
      </c>
      <c r="W92" s="74">
        <v>1022968.24</v>
      </c>
      <c r="Y92" s="74">
        <v>971.99</v>
      </c>
      <c r="AA92" s="74">
        <v>969672</v>
      </c>
      <c r="AB92" s="74">
        <v>3528.25</v>
      </c>
      <c r="AC92" s="91">
        <v>1357960.25</v>
      </c>
      <c r="AF92" s="91">
        <v>361213.73</v>
      </c>
      <c r="AG92" s="91">
        <v>164966.5</v>
      </c>
      <c r="AK92" s="267">
        <f t="shared" si="7"/>
        <v>680745.44</v>
      </c>
      <c r="AL92" s="268">
        <f t="shared" si="8"/>
        <v>191924.76</v>
      </c>
      <c r="AM92" s="292">
        <f t="shared" si="9"/>
        <v>488820.67999999993</v>
      </c>
      <c r="AN92" s="287">
        <f t="shared" si="10"/>
        <v>1997140.48</v>
      </c>
      <c r="AO92" s="295">
        <f t="shared" si="11"/>
        <v>1884140.48</v>
      </c>
      <c r="AP92" s="269">
        <f t="shared" si="12"/>
        <v>113000</v>
      </c>
    </row>
    <row r="93" spans="1:42" ht="15" thickBot="1" x14ac:dyDescent="0.25">
      <c r="A93" s="257" t="s">
        <v>313</v>
      </c>
      <c r="B93" s="257" t="s">
        <v>44</v>
      </c>
      <c r="C93" s="296">
        <v>5920</v>
      </c>
      <c r="D93" s="297" t="s">
        <v>894</v>
      </c>
      <c r="E93" s="252" t="s">
        <v>2213</v>
      </c>
      <c r="F93" s="90">
        <v>762394.81</v>
      </c>
      <c r="G93" s="90">
        <v>24035</v>
      </c>
      <c r="H93" s="90">
        <v>43071.16</v>
      </c>
      <c r="K93" s="252">
        <v>1085451.18</v>
      </c>
      <c r="L93" s="252">
        <v>444813.45</v>
      </c>
      <c r="O93" s="232">
        <v>2550</v>
      </c>
      <c r="P93" s="232">
        <v>58250.45</v>
      </c>
      <c r="R93" s="232">
        <v>560</v>
      </c>
      <c r="S93" s="252">
        <v>2685</v>
      </c>
      <c r="U93" s="252">
        <v>-224407.89</v>
      </c>
      <c r="W93" s="74">
        <v>1043547.52</v>
      </c>
      <c r="X93" s="74">
        <v>36600</v>
      </c>
      <c r="Y93" s="74">
        <v>1126.73</v>
      </c>
      <c r="AA93" s="74">
        <v>1184954.8999999999</v>
      </c>
      <c r="AB93" s="74">
        <v>26278</v>
      </c>
      <c r="AC93" s="91">
        <v>1662132.9</v>
      </c>
      <c r="AF93" s="91">
        <v>415442.22</v>
      </c>
      <c r="AG93" s="91">
        <v>166576.29</v>
      </c>
      <c r="AK93" s="267">
        <f t="shared" si="7"/>
        <v>829500.97000000009</v>
      </c>
      <c r="AL93" s="268">
        <f t="shared" si="8"/>
        <v>61360.45</v>
      </c>
      <c r="AM93" s="292">
        <f t="shared" si="9"/>
        <v>768140.52000000014</v>
      </c>
      <c r="AN93" s="287">
        <f t="shared" si="10"/>
        <v>2292507.15</v>
      </c>
      <c r="AO93" s="295">
        <f t="shared" si="11"/>
        <v>2244151.4099999997</v>
      </c>
      <c r="AP93" s="269">
        <f t="shared" si="12"/>
        <v>48355.740000000224</v>
      </c>
    </row>
    <row r="94" spans="1:42" ht="15" thickBot="1" x14ac:dyDescent="0.25">
      <c r="A94" s="257" t="s">
        <v>313</v>
      </c>
      <c r="B94" s="257" t="s">
        <v>44</v>
      </c>
      <c r="C94" s="296">
        <v>4614</v>
      </c>
      <c r="D94" s="297" t="s">
        <v>895</v>
      </c>
      <c r="E94" s="252" t="s">
        <v>2214</v>
      </c>
      <c r="F94" s="90">
        <v>436655.31</v>
      </c>
      <c r="G94" s="90">
        <v>29848.5</v>
      </c>
      <c r="H94" s="90">
        <v>96185.88</v>
      </c>
      <c r="K94" s="252">
        <v>862458.81</v>
      </c>
      <c r="L94" s="252">
        <v>621890.64</v>
      </c>
      <c r="O94" s="232">
        <v>3000</v>
      </c>
      <c r="P94" s="232">
        <v>64025.67</v>
      </c>
      <c r="R94" s="232">
        <v>32758.69</v>
      </c>
      <c r="S94" s="252">
        <v>105122</v>
      </c>
      <c r="U94" s="252">
        <v>89744.66</v>
      </c>
      <c r="V94" s="252">
        <v>2028099.35</v>
      </c>
      <c r="W94" s="74">
        <v>1089864.8799999999</v>
      </c>
      <c r="Y94" s="74">
        <v>802.99</v>
      </c>
      <c r="AA94" s="74">
        <v>968391</v>
      </c>
      <c r="AB94" s="74">
        <v>59062</v>
      </c>
      <c r="AC94" s="91">
        <v>1414933</v>
      </c>
      <c r="AF94" s="91">
        <v>400359.55</v>
      </c>
      <c r="AG94" s="91">
        <v>143261.76999999999</v>
      </c>
      <c r="AK94" s="267">
        <f t="shared" si="7"/>
        <v>562689.68999999994</v>
      </c>
      <c r="AL94" s="268">
        <f t="shared" si="8"/>
        <v>99784.36</v>
      </c>
      <c r="AM94" s="292">
        <f t="shared" si="9"/>
        <v>462905.32999999996</v>
      </c>
      <c r="AN94" s="287">
        <f t="shared" si="10"/>
        <v>2118120.87</v>
      </c>
      <c r="AO94" s="295">
        <f t="shared" si="11"/>
        <v>1958554.32</v>
      </c>
      <c r="AP94" s="269">
        <f t="shared" si="12"/>
        <v>159566.55000000005</v>
      </c>
    </row>
    <row r="95" spans="1:42" ht="15" thickBot="1" x14ac:dyDescent="0.25">
      <c r="A95" s="257" t="s">
        <v>313</v>
      </c>
      <c r="B95" s="257" t="s">
        <v>44</v>
      </c>
      <c r="C95" s="296">
        <v>6523</v>
      </c>
      <c r="D95" s="297" t="s">
        <v>896</v>
      </c>
      <c r="E95" s="252" t="s">
        <v>2215</v>
      </c>
      <c r="F95" s="90">
        <v>687246.66</v>
      </c>
      <c r="G95" s="90">
        <v>19569</v>
      </c>
      <c r="H95" s="90">
        <v>90111.22</v>
      </c>
      <c r="K95" s="252">
        <v>1824262.57</v>
      </c>
      <c r="L95" s="252">
        <v>190699.29</v>
      </c>
      <c r="O95" s="232">
        <v>2200</v>
      </c>
      <c r="P95" s="232">
        <v>65571.42</v>
      </c>
      <c r="Q95" s="232">
        <v>79524</v>
      </c>
      <c r="R95" s="232">
        <v>23.36</v>
      </c>
      <c r="S95" s="252">
        <v>135027</v>
      </c>
      <c r="U95" s="252">
        <v>-486400.37</v>
      </c>
      <c r="V95" s="252">
        <v>4808766.24</v>
      </c>
      <c r="W95" s="74">
        <v>1528016.74</v>
      </c>
      <c r="X95" s="74">
        <v>101900</v>
      </c>
      <c r="Y95" s="74">
        <v>819.44</v>
      </c>
      <c r="AA95" s="74">
        <v>730480</v>
      </c>
      <c r="AB95" s="74">
        <v>9946</v>
      </c>
      <c r="AC95" s="91">
        <v>1264646</v>
      </c>
      <c r="AF95" s="91">
        <v>657582.49</v>
      </c>
      <c r="AG95" s="91">
        <v>242113.68</v>
      </c>
      <c r="AK95" s="267">
        <f t="shared" si="7"/>
        <v>796926.88</v>
      </c>
      <c r="AL95" s="268">
        <f t="shared" si="8"/>
        <v>147318.77999999997</v>
      </c>
      <c r="AM95" s="292">
        <f t="shared" si="9"/>
        <v>649608.10000000009</v>
      </c>
      <c r="AN95" s="287">
        <f t="shared" si="10"/>
        <v>2371162.1799999997</v>
      </c>
      <c r="AO95" s="295">
        <f t="shared" si="11"/>
        <v>2164342.17</v>
      </c>
      <c r="AP95" s="269">
        <f t="shared" si="12"/>
        <v>206820.00999999978</v>
      </c>
    </row>
    <row r="96" spans="1:42" ht="15" thickBot="1" x14ac:dyDescent="0.25">
      <c r="A96" s="257" t="s">
        <v>313</v>
      </c>
      <c r="B96" s="257" t="s">
        <v>44</v>
      </c>
      <c r="C96" s="296">
        <v>4131</v>
      </c>
      <c r="D96" s="297" t="s">
        <v>897</v>
      </c>
      <c r="E96" s="252" t="s">
        <v>2216</v>
      </c>
      <c r="F96" s="90">
        <v>552985.4</v>
      </c>
      <c r="G96" s="90">
        <v>29890.75</v>
      </c>
      <c r="H96" s="90">
        <v>52667.64</v>
      </c>
      <c r="K96" s="252">
        <v>1011827.89</v>
      </c>
      <c r="L96" s="252">
        <v>426115.77</v>
      </c>
      <c r="O96" s="232">
        <v>4500</v>
      </c>
      <c r="P96" s="232">
        <v>41069.79</v>
      </c>
      <c r="R96" s="232">
        <v>9064.02</v>
      </c>
      <c r="S96" s="252">
        <v>19533</v>
      </c>
      <c r="U96" s="252">
        <v>89715.19</v>
      </c>
      <c r="V96" s="252">
        <v>2574871.5499999998</v>
      </c>
      <c r="W96" s="74">
        <v>1044668.42</v>
      </c>
      <c r="X96" s="74">
        <v>45118</v>
      </c>
      <c r="Y96" s="74">
        <v>664.91</v>
      </c>
      <c r="AA96" s="74">
        <v>1018349.6</v>
      </c>
      <c r="AB96" s="74">
        <v>54578</v>
      </c>
      <c r="AC96" s="91">
        <v>1372387.6</v>
      </c>
      <c r="AF96" s="91">
        <v>290665.46000000002</v>
      </c>
      <c r="AG96" s="91">
        <v>149485.26999999999</v>
      </c>
      <c r="AK96" s="267">
        <f t="shared" si="7"/>
        <v>635543.79</v>
      </c>
      <c r="AL96" s="268">
        <f t="shared" si="8"/>
        <v>54633.81</v>
      </c>
      <c r="AM96" s="292">
        <f t="shared" si="9"/>
        <v>580909.98</v>
      </c>
      <c r="AN96" s="287">
        <f t="shared" si="10"/>
        <v>2163378.9299999997</v>
      </c>
      <c r="AO96" s="295">
        <f t="shared" si="11"/>
        <v>1812538.33</v>
      </c>
      <c r="AP96" s="269">
        <f t="shared" si="12"/>
        <v>350840.59999999963</v>
      </c>
    </row>
    <row r="97" spans="1:42" ht="15" thickBot="1" x14ac:dyDescent="0.25">
      <c r="A97" s="257" t="s">
        <v>313</v>
      </c>
      <c r="B97" s="257" t="s">
        <v>44</v>
      </c>
      <c r="C97" s="296">
        <v>5378</v>
      </c>
      <c r="D97" s="297" t="s">
        <v>898</v>
      </c>
      <c r="E97" s="252" t="s">
        <v>2217</v>
      </c>
      <c r="F97" s="90">
        <v>477190.07</v>
      </c>
      <c r="G97" s="90">
        <v>14864.55</v>
      </c>
      <c r="H97" s="90">
        <v>71805.17</v>
      </c>
      <c r="I97" s="90">
        <v>0</v>
      </c>
      <c r="J97" s="252">
        <v>0</v>
      </c>
      <c r="K97" s="252">
        <v>1130474.23</v>
      </c>
      <c r="L97" s="252">
        <v>332278.61</v>
      </c>
      <c r="M97" s="252">
        <v>0</v>
      </c>
      <c r="N97" s="252">
        <v>0</v>
      </c>
      <c r="O97" s="232">
        <v>0</v>
      </c>
      <c r="P97" s="232">
        <v>133829.5</v>
      </c>
      <c r="Q97" s="232">
        <v>0</v>
      </c>
      <c r="R97" s="232">
        <v>59770</v>
      </c>
      <c r="S97" s="252">
        <v>0</v>
      </c>
      <c r="T97" s="252">
        <v>0</v>
      </c>
      <c r="U97" s="252">
        <v>205885.42</v>
      </c>
      <c r="V97" s="252">
        <v>2326634.9900000002</v>
      </c>
      <c r="W97" s="74">
        <v>520113.53</v>
      </c>
      <c r="AA97" s="74">
        <v>973254.9</v>
      </c>
      <c r="AC97" s="91">
        <v>1167294.8999999999</v>
      </c>
      <c r="AF97" s="91">
        <v>280046.44</v>
      </c>
      <c r="AG97" s="91">
        <v>90924.03</v>
      </c>
      <c r="AJ97" s="91">
        <v>680</v>
      </c>
      <c r="AK97" s="267">
        <f t="shared" si="7"/>
        <v>563859.79</v>
      </c>
      <c r="AL97" s="268">
        <f t="shared" si="8"/>
        <v>193599.5</v>
      </c>
      <c r="AM97" s="292">
        <f t="shared" si="9"/>
        <v>370260.29000000004</v>
      </c>
      <c r="AN97" s="287">
        <f t="shared" si="10"/>
        <v>1493368.4300000002</v>
      </c>
      <c r="AO97" s="295">
        <f t="shared" si="11"/>
        <v>1538945.3699999999</v>
      </c>
      <c r="AP97" s="269">
        <f t="shared" si="12"/>
        <v>-45576.939999999711</v>
      </c>
    </row>
    <row r="98" spans="1:42" ht="15" thickBot="1" x14ac:dyDescent="0.25">
      <c r="A98" s="257" t="s">
        <v>313</v>
      </c>
      <c r="B98" s="257" t="s">
        <v>44</v>
      </c>
      <c r="C98" s="296">
        <v>4212</v>
      </c>
      <c r="D98" s="297" t="s">
        <v>899</v>
      </c>
      <c r="E98" s="252" t="s">
        <v>2218</v>
      </c>
      <c r="F98" s="90">
        <v>679329.91</v>
      </c>
      <c r="G98" s="90">
        <v>154765.79999999999</v>
      </c>
      <c r="H98" s="90">
        <v>50170.92</v>
      </c>
      <c r="K98" s="252">
        <v>1150098.32</v>
      </c>
      <c r="L98" s="252">
        <v>565434.31999999995</v>
      </c>
      <c r="O98" s="232">
        <v>6450</v>
      </c>
      <c r="P98" s="232">
        <v>54811.61</v>
      </c>
      <c r="R98" s="232">
        <v>66.73</v>
      </c>
      <c r="S98" s="252">
        <v>2136</v>
      </c>
      <c r="U98" s="252">
        <v>292553.52</v>
      </c>
      <c r="V98" s="252">
        <v>2310530.36</v>
      </c>
      <c r="W98" s="74">
        <v>1359296.81</v>
      </c>
      <c r="X98" s="74">
        <v>222200</v>
      </c>
      <c r="Y98" s="74">
        <v>990.14</v>
      </c>
      <c r="AA98" s="74">
        <v>733874.41</v>
      </c>
      <c r="AB98" s="74">
        <v>89583.25</v>
      </c>
      <c r="AC98" s="91">
        <v>1282414.4099999999</v>
      </c>
      <c r="AF98" s="91">
        <v>395086.05</v>
      </c>
      <c r="AG98" s="91">
        <v>151295.23000000001</v>
      </c>
      <c r="AK98" s="267">
        <f t="shared" si="7"/>
        <v>884266.63</v>
      </c>
      <c r="AL98" s="268">
        <f t="shared" si="8"/>
        <v>61328.340000000004</v>
      </c>
      <c r="AM98" s="292">
        <f t="shared" si="9"/>
        <v>822938.29</v>
      </c>
      <c r="AN98" s="287">
        <f t="shared" si="10"/>
        <v>2405944.61</v>
      </c>
      <c r="AO98" s="295">
        <f t="shared" si="11"/>
        <v>1828795.69</v>
      </c>
      <c r="AP98" s="269">
        <f t="shared" si="12"/>
        <v>577148.91999999993</v>
      </c>
    </row>
    <row r="99" spans="1:42" ht="15" thickBot="1" x14ac:dyDescent="0.25">
      <c r="A99" s="257" t="s">
        <v>313</v>
      </c>
      <c r="B99" s="257" t="s">
        <v>44</v>
      </c>
      <c r="C99" s="296">
        <v>3326</v>
      </c>
      <c r="D99" s="297" t="s">
        <v>900</v>
      </c>
      <c r="E99" s="252" t="s">
        <v>2317</v>
      </c>
      <c r="F99" s="90">
        <v>433247.98</v>
      </c>
      <c r="G99" s="90">
        <v>28774</v>
      </c>
      <c r="H99" s="90">
        <v>57996.2</v>
      </c>
      <c r="K99" s="252">
        <v>1123758.47</v>
      </c>
      <c r="L99" s="252">
        <v>186775.62</v>
      </c>
      <c r="O99" s="232">
        <v>24830</v>
      </c>
      <c r="P99" s="232">
        <v>74863.47</v>
      </c>
      <c r="R99" s="232">
        <v>64481.63</v>
      </c>
      <c r="S99" s="252">
        <v>50467</v>
      </c>
      <c r="U99" s="252">
        <v>-124489.95</v>
      </c>
      <c r="V99" s="252">
        <v>2166873.39</v>
      </c>
      <c r="W99" s="74">
        <v>791119.96</v>
      </c>
      <c r="X99" s="74">
        <v>50800</v>
      </c>
      <c r="Y99" s="74">
        <v>550.17999999999995</v>
      </c>
      <c r="AA99" s="74">
        <v>391079.14</v>
      </c>
      <c r="AB99" s="74">
        <v>13500</v>
      </c>
      <c r="AC99" s="91">
        <v>765209.14</v>
      </c>
      <c r="AF99" s="91">
        <v>321952.15999999997</v>
      </c>
      <c r="AG99" s="91">
        <v>133008.26</v>
      </c>
      <c r="AK99" s="267">
        <f t="shared" si="7"/>
        <v>520018.18</v>
      </c>
      <c r="AL99" s="268">
        <f t="shared" si="8"/>
        <v>164175.1</v>
      </c>
      <c r="AM99" s="292">
        <f t="shared" si="9"/>
        <v>355843.07999999996</v>
      </c>
      <c r="AN99" s="287">
        <f t="shared" si="10"/>
        <v>1247049.28</v>
      </c>
      <c r="AO99" s="295">
        <f t="shared" si="11"/>
        <v>1220169.56</v>
      </c>
      <c r="AP99" s="269">
        <f t="shared" si="12"/>
        <v>26879.719999999972</v>
      </c>
    </row>
    <row r="100" spans="1:42" ht="15" thickBot="1" x14ac:dyDescent="0.25">
      <c r="A100" s="257" t="s">
        <v>316</v>
      </c>
      <c r="B100" s="257" t="s">
        <v>45</v>
      </c>
      <c r="C100" s="296">
        <v>2523</v>
      </c>
      <c r="D100" s="297" t="s">
        <v>901</v>
      </c>
      <c r="E100" s="252" t="s">
        <v>2219</v>
      </c>
      <c r="F100" s="90">
        <v>415211.58</v>
      </c>
      <c r="G100" s="90">
        <v>27568.5</v>
      </c>
      <c r="H100" s="90">
        <v>151285.87</v>
      </c>
      <c r="K100" s="252">
        <v>1006239.34</v>
      </c>
      <c r="L100" s="252">
        <v>149625.35</v>
      </c>
      <c r="O100" s="232">
        <v>0</v>
      </c>
      <c r="P100" s="232">
        <v>51300</v>
      </c>
      <c r="U100" s="252">
        <v>61575.51</v>
      </c>
      <c r="V100" s="252">
        <v>1774553.91</v>
      </c>
      <c r="W100" s="74">
        <v>568411.57999999996</v>
      </c>
      <c r="Y100" s="74">
        <v>835.44</v>
      </c>
      <c r="AA100" s="74">
        <v>465768.2</v>
      </c>
      <c r="AB100" s="74">
        <v>51000</v>
      </c>
      <c r="AC100" s="91">
        <v>669588.19999999995</v>
      </c>
      <c r="AD100" s="91">
        <v>8470</v>
      </c>
      <c r="AF100" s="91">
        <v>386241.1</v>
      </c>
      <c r="AG100" s="91">
        <v>131894.70000000001</v>
      </c>
      <c r="AK100" s="267">
        <f t="shared" si="7"/>
        <v>594065.94999999995</v>
      </c>
      <c r="AL100" s="268">
        <f t="shared" si="8"/>
        <v>51300</v>
      </c>
      <c r="AM100" s="292">
        <f t="shared" si="9"/>
        <v>542765.94999999995</v>
      </c>
      <c r="AN100" s="287">
        <f t="shared" si="10"/>
        <v>1086015.22</v>
      </c>
      <c r="AO100" s="295">
        <f t="shared" si="11"/>
        <v>1196193.9999999998</v>
      </c>
      <c r="AP100" s="269">
        <f t="shared" si="12"/>
        <v>-110178.7799999998</v>
      </c>
    </row>
    <row r="101" spans="1:42" ht="15" thickBot="1" x14ac:dyDescent="0.25">
      <c r="A101" s="257" t="s">
        <v>316</v>
      </c>
      <c r="B101" s="257" t="s">
        <v>45</v>
      </c>
      <c r="C101" s="296">
        <v>5391</v>
      </c>
      <c r="D101" s="297" t="s">
        <v>902</v>
      </c>
      <c r="E101" s="252" t="s">
        <v>2220</v>
      </c>
      <c r="F101" s="90">
        <v>451388.24</v>
      </c>
      <c r="G101" s="90">
        <v>46000</v>
      </c>
      <c r="H101" s="90">
        <v>39425.800000000003</v>
      </c>
      <c r="K101" s="252">
        <v>117345.31</v>
      </c>
      <c r="L101" s="252">
        <v>207348.4</v>
      </c>
      <c r="P101" s="232">
        <v>66100.81</v>
      </c>
      <c r="R101" s="232">
        <v>1379.59</v>
      </c>
      <c r="U101" s="252">
        <v>119400.72</v>
      </c>
      <c r="V101" s="252">
        <v>1563007.5</v>
      </c>
      <c r="W101" s="74">
        <v>896350.98</v>
      </c>
      <c r="X101" s="74">
        <v>211970</v>
      </c>
      <c r="Y101" s="74">
        <v>145.72</v>
      </c>
      <c r="AA101" s="74">
        <v>715176</v>
      </c>
      <c r="AC101" s="91">
        <v>1082926</v>
      </c>
      <c r="AF101" s="91">
        <v>509408.53</v>
      </c>
      <c r="AG101" s="91">
        <v>83753.100000000006</v>
      </c>
      <c r="AK101" s="267">
        <f t="shared" si="7"/>
        <v>536814.04</v>
      </c>
      <c r="AL101" s="268">
        <f t="shared" si="8"/>
        <v>67480.399999999994</v>
      </c>
      <c r="AM101" s="292">
        <f t="shared" si="9"/>
        <v>469333.64</v>
      </c>
      <c r="AN101" s="287">
        <f t="shared" si="10"/>
        <v>1823642.7</v>
      </c>
      <c r="AO101" s="295">
        <f t="shared" si="11"/>
        <v>1676087.6300000001</v>
      </c>
      <c r="AP101" s="269">
        <f t="shared" si="12"/>
        <v>147555.06999999983</v>
      </c>
    </row>
    <row r="102" spans="1:42" ht="15" thickBot="1" x14ac:dyDescent="0.25">
      <c r="A102" s="257" t="s">
        <v>316</v>
      </c>
      <c r="B102" s="257" t="s">
        <v>45</v>
      </c>
      <c r="C102" s="296">
        <v>2709</v>
      </c>
      <c r="D102" s="297" t="s">
        <v>903</v>
      </c>
      <c r="E102" s="252" t="s">
        <v>2221</v>
      </c>
      <c r="F102" s="90">
        <v>354697.74</v>
      </c>
      <c r="G102" s="90">
        <v>75279</v>
      </c>
      <c r="H102" s="90">
        <v>89593.33</v>
      </c>
      <c r="K102" s="252">
        <v>355301.64</v>
      </c>
      <c r="L102" s="252">
        <v>185177.07</v>
      </c>
      <c r="O102" s="232">
        <v>1500</v>
      </c>
      <c r="P102" s="232">
        <v>92916.53</v>
      </c>
      <c r="U102" s="252">
        <v>-66280.710000000006</v>
      </c>
      <c r="V102" s="252">
        <v>2046781.46</v>
      </c>
      <c r="W102" s="74">
        <v>630012.96</v>
      </c>
      <c r="X102" s="74">
        <v>145829</v>
      </c>
      <c r="Y102" s="74">
        <v>418.57</v>
      </c>
      <c r="AA102" s="74">
        <v>608821.5</v>
      </c>
      <c r="AB102" s="74">
        <v>21600</v>
      </c>
      <c r="AC102" s="91">
        <v>862681.5</v>
      </c>
      <c r="AF102" s="91">
        <v>141493.13</v>
      </c>
      <c r="AG102" s="91">
        <v>87412.6</v>
      </c>
      <c r="AH102" s="91">
        <v>5215</v>
      </c>
      <c r="AK102" s="267">
        <f t="shared" si="7"/>
        <v>519570.07</v>
      </c>
      <c r="AL102" s="268">
        <f t="shared" si="8"/>
        <v>94416.53</v>
      </c>
      <c r="AM102" s="292">
        <f t="shared" si="9"/>
        <v>425153.54000000004</v>
      </c>
      <c r="AN102" s="287">
        <f t="shared" si="10"/>
        <v>1406682.0299999998</v>
      </c>
      <c r="AO102" s="295">
        <f t="shared" si="11"/>
        <v>1096802.23</v>
      </c>
      <c r="AP102" s="269">
        <f t="shared" si="12"/>
        <v>309879.79999999981</v>
      </c>
    </row>
    <row r="103" spans="1:42" ht="15" thickBot="1" x14ac:dyDescent="0.25">
      <c r="A103" s="257" t="s">
        <v>316</v>
      </c>
      <c r="B103" s="257" t="s">
        <v>45</v>
      </c>
      <c r="C103" s="296">
        <v>3276</v>
      </c>
      <c r="D103" s="297" t="s">
        <v>904</v>
      </c>
      <c r="E103" s="252" t="s">
        <v>2222</v>
      </c>
      <c r="F103" s="90">
        <v>315864.09000000003</v>
      </c>
      <c r="G103" s="90">
        <v>15494</v>
      </c>
      <c r="H103" s="90">
        <v>30751.99</v>
      </c>
      <c r="K103" s="252">
        <v>811889.76</v>
      </c>
      <c r="L103" s="252">
        <v>276621.17</v>
      </c>
      <c r="O103" s="232">
        <v>0</v>
      </c>
      <c r="P103" s="232">
        <v>129000</v>
      </c>
      <c r="U103" s="252">
        <v>110707.08</v>
      </c>
      <c r="V103" s="252">
        <v>3243756.17</v>
      </c>
      <c r="W103" s="74">
        <v>707559.84</v>
      </c>
      <c r="Y103" s="74">
        <v>507.5</v>
      </c>
      <c r="AA103" s="74">
        <v>462619.5</v>
      </c>
      <c r="AC103" s="91">
        <v>777069.5</v>
      </c>
      <c r="AF103" s="91">
        <v>307708.21999999997</v>
      </c>
      <c r="AG103" s="91">
        <v>133173.66</v>
      </c>
      <c r="AK103" s="267">
        <f t="shared" si="7"/>
        <v>362110.08</v>
      </c>
      <c r="AL103" s="268">
        <f t="shared" si="8"/>
        <v>129000</v>
      </c>
      <c r="AM103" s="292">
        <f t="shared" si="9"/>
        <v>233110.08000000002</v>
      </c>
      <c r="AN103" s="287">
        <f t="shared" si="10"/>
        <v>1170686.8399999999</v>
      </c>
      <c r="AO103" s="295">
        <f t="shared" si="11"/>
        <v>1217951.3799999999</v>
      </c>
      <c r="AP103" s="269">
        <f t="shared" si="12"/>
        <v>-47264.540000000037</v>
      </c>
    </row>
    <row r="104" spans="1:42" ht="15" thickBot="1" x14ac:dyDescent="0.25">
      <c r="A104" s="257" t="s">
        <v>316</v>
      </c>
      <c r="B104" s="257" t="s">
        <v>45</v>
      </c>
      <c r="C104" s="296">
        <v>1694</v>
      </c>
      <c r="D104" s="297" t="s">
        <v>905</v>
      </c>
      <c r="E104" s="252" t="s">
        <v>2223</v>
      </c>
      <c r="F104" s="90">
        <v>442771.20000000001</v>
      </c>
      <c r="G104" s="90">
        <v>5895</v>
      </c>
      <c r="H104" s="90">
        <v>50431.19</v>
      </c>
      <c r="K104" s="252">
        <v>198830.09</v>
      </c>
      <c r="L104" s="252">
        <v>145748.60999999999</v>
      </c>
      <c r="O104" s="232">
        <v>4500</v>
      </c>
      <c r="P104" s="232">
        <v>51450</v>
      </c>
      <c r="Q104" s="232">
        <v>133250</v>
      </c>
      <c r="U104" s="252">
        <v>34828.51</v>
      </c>
      <c r="V104" s="252">
        <v>2614880.33</v>
      </c>
      <c r="W104" s="74">
        <v>491762.43</v>
      </c>
      <c r="X104" s="74">
        <v>750</v>
      </c>
      <c r="Y104" s="74">
        <v>543.64</v>
      </c>
      <c r="AA104" s="74">
        <v>403686.5</v>
      </c>
      <c r="AB104" s="74">
        <v>56400</v>
      </c>
      <c r="AC104" s="91">
        <v>508809.5</v>
      </c>
      <c r="AF104" s="91">
        <v>269491.02</v>
      </c>
      <c r="AG104" s="91">
        <v>114171.89</v>
      </c>
      <c r="AK104" s="267">
        <f t="shared" si="7"/>
        <v>499097.39</v>
      </c>
      <c r="AL104" s="268">
        <f t="shared" si="8"/>
        <v>189200</v>
      </c>
      <c r="AM104" s="292">
        <f t="shared" si="9"/>
        <v>309897.39</v>
      </c>
      <c r="AN104" s="287">
        <f t="shared" si="10"/>
        <v>953142.57000000007</v>
      </c>
      <c r="AO104" s="295">
        <f t="shared" si="11"/>
        <v>892472.41</v>
      </c>
      <c r="AP104" s="269">
        <f t="shared" si="12"/>
        <v>60670.160000000033</v>
      </c>
    </row>
    <row r="105" spans="1:42" ht="15" thickBot="1" x14ac:dyDescent="0.25">
      <c r="A105" s="257" t="s">
        <v>316</v>
      </c>
      <c r="B105" s="257" t="s">
        <v>45</v>
      </c>
      <c r="C105" s="296">
        <v>2072</v>
      </c>
      <c r="D105" s="297" t="s">
        <v>906</v>
      </c>
      <c r="E105" s="252" t="s">
        <v>2318</v>
      </c>
      <c r="F105" s="90">
        <v>216064.46</v>
      </c>
      <c r="G105" s="90">
        <v>1879.5</v>
      </c>
      <c r="H105" s="90">
        <v>39210.49</v>
      </c>
      <c r="K105" s="252">
        <v>490272.98</v>
      </c>
      <c r="L105" s="252">
        <v>216706.25</v>
      </c>
      <c r="O105" s="232">
        <v>1400</v>
      </c>
      <c r="P105" s="232">
        <v>29550</v>
      </c>
      <c r="Q105" s="232">
        <v>30000</v>
      </c>
      <c r="U105" s="252">
        <v>88973.07</v>
      </c>
      <c r="V105" s="252">
        <v>1695120.4</v>
      </c>
      <c r="W105" s="74">
        <v>447987.07</v>
      </c>
      <c r="Y105" s="74">
        <v>374</v>
      </c>
      <c r="AA105" s="74">
        <v>615960</v>
      </c>
      <c r="AC105" s="91">
        <v>793680</v>
      </c>
      <c r="AF105" s="91">
        <v>255902.64</v>
      </c>
      <c r="AG105" s="91">
        <v>129991.56</v>
      </c>
      <c r="AK105" s="267">
        <f t="shared" si="7"/>
        <v>257154.44999999998</v>
      </c>
      <c r="AL105" s="268">
        <f t="shared" si="8"/>
        <v>60950</v>
      </c>
      <c r="AM105" s="292">
        <f t="shared" si="9"/>
        <v>196204.44999999998</v>
      </c>
      <c r="AN105" s="287">
        <f t="shared" si="10"/>
        <v>1064321.07</v>
      </c>
      <c r="AO105" s="295">
        <f t="shared" si="11"/>
        <v>1179574.2000000002</v>
      </c>
      <c r="AP105" s="269">
        <f t="shared" si="12"/>
        <v>-115253.13000000012</v>
      </c>
    </row>
    <row r="106" spans="1:42" ht="15" thickBot="1" x14ac:dyDescent="0.25">
      <c r="A106" s="257" t="s">
        <v>35</v>
      </c>
      <c r="B106" s="257" t="s">
        <v>36</v>
      </c>
      <c r="C106" s="296">
        <v>2599</v>
      </c>
      <c r="D106" s="297" t="s">
        <v>907</v>
      </c>
      <c r="E106" s="252" t="s">
        <v>2224</v>
      </c>
      <c r="F106" s="90">
        <v>475294.91</v>
      </c>
      <c r="G106" s="90">
        <v>40914.25</v>
      </c>
      <c r="H106" s="90">
        <v>47635.12</v>
      </c>
      <c r="K106" s="252">
        <v>587847.38</v>
      </c>
      <c r="L106" s="252">
        <v>230690.99</v>
      </c>
      <c r="O106" s="232">
        <v>0</v>
      </c>
      <c r="P106" s="232">
        <v>81225</v>
      </c>
      <c r="Q106" s="232">
        <v>64804</v>
      </c>
      <c r="R106" s="232">
        <v>2427.7399999999998</v>
      </c>
      <c r="V106" s="252">
        <v>1187793.3799999999</v>
      </c>
      <c r="W106" s="74">
        <v>524361.64</v>
      </c>
      <c r="X106" s="74">
        <v>35196</v>
      </c>
      <c r="Y106" s="74">
        <v>936</v>
      </c>
      <c r="AA106" s="74">
        <v>513120</v>
      </c>
      <c r="AB106" s="74">
        <v>117600</v>
      </c>
      <c r="AC106" s="91">
        <v>677405</v>
      </c>
      <c r="AF106" s="91">
        <v>477715.07</v>
      </c>
      <c r="AG106" s="91">
        <v>114885.06</v>
      </c>
      <c r="AK106" s="267">
        <f t="shared" si="7"/>
        <v>563844.28</v>
      </c>
      <c r="AL106" s="268">
        <f t="shared" si="8"/>
        <v>148456.74</v>
      </c>
      <c r="AM106" s="292">
        <f t="shared" si="9"/>
        <v>415387.54000000004</v>
      </c>
      <c r="AN106" s="287">
        <f t="shared" si="10"/>
        <v>1191213.6400000001</v>
      </c>
      <c r="AO106" s="295">
        <f t="shared" si="11"/>
        <v>1270005.1300000001</v>
      </c>
      <c r="AP106" s="269">
        <f t="shared" si="12"/>
        <v>-78791.489999999991</v>
      </c>
    </row>
    <row r="107" spans="1:42" ht="15" thickBot="1" x14ac:dyDescent="0.25">
      <c r="A107" s="257" t="s">
        <v>35</v>
      </c>
      <c r="B107" s="257" t="s">
        <v>36</v>
      </c>
      <c r="C107" s="296">
        <v>7351</v>
      </c>
      <c r="D107" s="297" t="s">
        <v>908</v>
      </c>
      <c r="E107" s="252" t="s">
        <v>2225</v>
      </c>
      <c r="F107" s="90">
        <v>1007227.26</v>
      </c>
      <c r="G107" s="90">
        <v>98326.9</v>
      </c>
      <c r="H107" s="90">
        <v>133069.24</v>
      </c>
      <c r="K107" s="252">
        <v>600306.03</v>
      </c>
      <c r="L107" s="252">
        <v>1173601.21</v>
      </c>
      <c r="O107" s="232">
        <v>12905</v>
      </c>
      <c r="P107" s="232">
        <v>87475</v>
      </c>
      <c r="Q107" s="232">
        <v>248000</v>
      </c>
      <c r="R107" s="232">
        <v>1008.67</v>
      </c>
      <c r="U107" s="252">
        <v>60136</v>
      </c>
      <c r="V107" s="252">
        <v>4005245.62</v>
      </c>
      <c r="W107" s="74">
        <v>1855112.09</v>
      </c>
      <c r="Y107" s="74">
        <v>1190.97</v>
      </c>
      <c r="AA107" s="74">
        <v>992345.46</v>
      </c>
      <c r="AB107" s="74">
        <v>78000</v>
      </c>
      <c r="AC107" s="91">
        <v>1407965.46</v>
      </c>
      <c r="AF107" s="91">
        <v>950606.53</v>
      </c>
      <c r="AG107" s="91">
        <v>262722.5</v>
      </c>
      <c r="AK107" s="267">
        <f t="shared" si="7"/>
        <v>1238623.3999999999</v>
      </c>
      <c r="AL107" s="268">
        <f t="shared" si="8"/>
        <v>349388.67</v>
      </c>
      <c r="AM107" s="292">
        <f t="shared" si="9"/>
        <v>889234.73</v>
      </c>
      <c r="AN107" s="287">
        <f t="shared" si="10"/>
        <v>2926648.52</v>
      </c>
      <c r="AO107" s="295">
        <f t="shared" si="11"/>
        <v>2621294.4900000002</v>
      </c>
      <c r="AP107" s="269">
        <f t="shared" si="12"/>
        <v>305354.0299999998</v>
      </c>
    </row>
    <row r="108" spans="1:42" ht="15" thickBot="1" x14ac:dyDescent="0.25">
      <c r="A108" s="257" t="s">
        <v>35</v>
      </c>
      <c r="B108" s="257" t="s">
        <v>36</v>
      </c>
      <c r="C108" s="296">
        <v>6204</v>
      </c>
      <c r="D108" s="297" t="s">
        <v>909</v>
      </c>
      <c r="E108" s="252" t="s">
        <v>2226</v>
      </c>
      <c r="F108" s="90">
        <v>308716.21999999997</v>
      </c>
      <c r="G108" s="90">
        <v>4829.25</v>
      </c>
      <c r="H108" s="90">
        <v>66237.91</v>
      </c>
      <c r="K108" s="252">
        <v>1055627.6499999999</v>
      </c>
      <c r="L108" s="252">
        <v>910021.76</v>
      </c>
      <c r="O108" s="232">
        <v>32240</v>
      </c>
      <c r="P108" s="232">
        <v>68400</v>
      </c>
      <c r="R108" s="232">
        <v>451.8</v>
      </c>
      <c r="U108" s="252">
        <v>668</v>
      </c>
      <c r="V108" s="252">
        <v>2324775.44</v>
      </c>
      <c r="W108" s="74">
        <v>1086825.17</v>
      </c>
      <c r="Y108" s="74">
        <v>628.34</v>
      </c>
      <c r="AA108" s="74">
        <v>1080600</v>
      </c>
      <c r="AB108" s="74">
        <v>147300</v>
      </c>
      <c r="AC108" s="91">
        <v>1498740</v>
      </c>
      <c r="AF108" s="91">
        <v>765502.24</v>
      </c>
      <c r="AG108" s="91">
        <v>250729.53</v>
      </c>
      <c r="AK108" s="267">
        <f t="shared" si="7"/>
        <v>379783.38</v>
      </c>
      <c r="AL108" s="268">
        <f t="shared" si="8"/>
        <v>101091.8</v>
      </c>
      <c r="AM108" s="292">
        <f t="shared" si="9"/>
        <v>278691.58</v>
      </c>
      <c r="AN108" s="287">
        <f t="shared" si="10"/>
        <v>2315353.5099999998</v>
      </c>
      <c r="AO108" s="295">
        <f t="shared" si="11"/>
        <v>2514971.77</v>
      </c>
      <c r="AP108" s="269">
        <f t="shared" si="12"/>
        <v>-199618.26000000024</v>
      </c>
    </row>
    <row r="109" spans="1:42" ht="15" thickBot="1" x14ac:dyDescent="0.25">
      <c r="A109" s="257" t="s">
        <v>35</v>
      </c>
      <c r="B109" s="257" t="s">
        <v>36</v>
      </c>
      <c r="C109" s="296">
        <v>5587</v>
      </c>
      <c r="D109" s="297" t="s">
        <v>910</v>
      </c>
      <c r="E109" s="252" t="s">
        <v>2227</v>
      </c>
      <c r="F109" s="90">
        <v>592541.56000000006</v>
      </c>
      <c r="G109" s="90">
        <v>76723.25</v>
      </c>
      <c r="H109" s="90">
        <v>76472.429999999993</v>
      </c>
      <c r="K109" s="252">
        <v>858601.71</v>
      </c>
      <c r="L109" s="252">
        <v>388083.96</v>
      </c>
      <c r="O109" s="232">
        <v>7000</v>
      </c>
      <c r="P109" s="232">
        <v>93773.88</v>
      </c>
      <c r="Q109" s="232">
        <v>25900</v>
      </c>
      <c r="R109" s="232">
        <v>2109.9699999999998</v>
      </c>
      <c r="U109" s="252">
        <v>-200.75</v>
      </c>
      <c r="V109" s="252">
        <v>2600171.63</v>
      </c>
      <c r="W109" s="74">
        <v>976162.7</v>
      </c>
      <c r="Y109" s="74">
        <v>1700.28</v>
      </c>
      <c r="AA109" s="74">
        <v>682920</v>
      </c>
      <c r="AB109" s="74">
        <v>40800</v>
      </c>
      <c r="AC109" s="91">
        <v>1067040</v>
      </c>
      <c r="AF109" s="91">
        <v>439684.84</v>
      </c>
      <c r="AG109" s="91">
        <v>195082.94</v>
      </c>
      <c r="AK109" s="267">
        <f t="shared" si="7"/>
        <v>745737.24</v>
      </c>
      <c r="AL109" s="268">
        <f t="shared" si="8"/>
        <v>128783.85</v>
      </c>
      <c r="AM109" s="292">
        <f t="shared" si="9"/>
        <v>616953.39</v>
      </c>
      <c r="AN109" s="287">
        <f t="shared" si="10"/>
        <v>1701582.98</v>
      </c>
      <c r="AO109" s="295">
        <f t="shared" si="11"/>
        <v>1701807.78</v>
      </c>
      <c r="AP109" s="269">
        <f t="shared" si="12"/>
        <v>-224.80000000004657</v>
      </c>
    </row>
    <row r="110" spans="1:42" ht="15" thickBot="1" x14ac:dyDescent="0.25">
      <c r="A110" s="257" t="s">
        <v>321</v>
      </c>
      <c r="B110" s="257" t="s">
        <v>46</v>
      </c>
      <c r="C110" s="296">
        <v>3439</v>
      </c>
      <c r="D110" s="297" t="s">
        <v>911</v>
      </c>
      <c r="E110" s="252" t="s">
        <v>2228</v>
      </c>
      <c r="F110" s="90">
        <v>863260.38</v>
      </c>
      <c r="G110" s="90">
        <v>147294.79</v>
      </c>
      <c r="H110" s="90">
        <v>309695.28999999998</v>
      </c>
      <c r="K110" s="252">
        <v>36250.75</v>
      </c>
      <c r="L110" s="252">
        <v>199903.03</v>
      </c>
      <c r="O110" s="232">
        <v>0</v>
      </c>
      <c r="P110" s="232">
        <v>66368.88</v>
      </c>
      <c r="Q110" s="232">
        <v>21020</v>
      </c>
      <c r="R110" s="232">
        <v>0</v>
      </c>
      <c r="U110" s="252">
        <v>54307</v>
      </c>
      <c r="V110" s="252">
        <v>961037.76</v>
      </c>
      <c r="W110" s="74">
        <v>1059995.55</v>
      </c>
      <c r="Y110" s="74">
        <v>1438.72</v>
      </c>
      <c r="AA110" s="74">
        <v>785232</v>
      </c>
      <c r="AB110" s="74">
        <v>57287.8</v>
      </c>
      <c r="AC110" s="91">
        <v>1174022</v>
      </c>
      <c r="AF110" s="91">
        <v>385878.93</v>
      </c>
      <c r="AG110" s="91">
        <v>63214.26</v>
      </c>
      <c r="AK110" s="267">
        <f t="shared" si="7"/>
        <v>1320250.46</v>
      </c>
      <c r="AL110" s="268">
        <f t="shared" si="8"/>
        <v>87388.88</v>
      </c>
      <c r="AM110" s="292">
        <f t="shared" si="9"/>
        <v>1232861.58</v>
      </c>
      <c r="AN110" s="287">
        <f t="shared" si="10"/>
        <v>1903954.07</v>
      </c>
      <c r="AO110" s="295">
        <f t="shared" si="11"/>
        <v>1623115.19</v>
      </c>
      <c r="AP110" s="269">
        <f t="shared" si="12"/>
        <v>280838.88000000012</v>
      </c>
    </row>
    <row r="111" spans="1:42" ht="15" thickBot="1" x14ac:dyDescent="0.25">
      <c r="A111" s="257" t="s">
        <v>321</v>
      </c>
      <c r="B111" s="257" t="s">
        <v>46</v>
      </c>
      <c r="C111" s="296">
        <v>2930</v>
      </c>
      <c r="D111" s="297" t="s">
        <v>912</v>
      </c>
      <c r="E111" s="252" t="s">
        <v>2229</v>
      </c>
      <c r="F111" s="90">
        <v>517122.32</v>
      </c>
      <c r="G111" s="90">
        <v>12113</v>
      </c>
      <c r="H111" s="90">
        <v>99218.45</v>
      </c>
      <c r="K111" s="252">
        <v>20320.349999999999</v>
      </c>
      <c r="L111" s="252">
        <v>289539.11</v>
      </c>
      <c r="O111" s="232">
        <v>0</v>
      </c>
      <c r="P111" s="232">
        <v>68271.67</v>
      </c>
      <c r="Q111" s="232">
        <v>13830</v>
      </c>
      <c r="S111" s="252">
        <v>354740</v>
      </c>
      <c r="V111" s="252">
        <v>852668.5</v>
      </c>
      <c r="W111" s="74">
        <v>686664.15</v>
      </c>
      <c r="X111" s="74">
        <v>64980</v>
      </c>
      <c r="Y111" s="74">
        <v>359.68</v>
      </c>
      <c r="AA111" s="74">
        <v>603505.80000000005</v>
      </c>
      <c r="AB111" s="74">
        <v>67702.84</v>
      </c>
      <c r="AC111" s="91">
        <v>792765.8</v>
      </c>
      <c r="AF111" s="91">
        <v>406420.32</v>
      </c>
      <c r="AG111" s="91">
        <v>78762.16</v>
      </c>
      <c r="AK111" s="267">
        <f t="shared" si="7"/>
        <v>628453.77</v>
      </c>
      <c r="AL111" s="268">
        <f t="shared" si="8"/>
        <v>82101.67</v>
      </c>
      <c r="AM111" s="292">
        <f t="shared" si="9"/>
        <v>546352.1</v>
      </c>
      <c r="AN111" s="287">
        <f t="shared" si="10"/>
        <v>1423212.4700000002</v>
      </c>
      <c r="AO111" s="295">
        <f t="shared" si="11"/>
        <v>1277948.28</v>
      </c>
      <c r="AP111" s="269">
        <f t="shared" si="12"/>
        <v>145264.19000000018</v>
      </c>
    </row>
    <row r="112" spans="1:42" ht="15" thickBot="1" x14ac:dyDescent="0.25">
      <c r="A112" s="257" t="s">
        <v>321</v>
      </c>
      <c r="B112" s="257" t="s">
        <v>46</v>
      </c>
      <c r="C112" s="296">
        <v>1981</v>
      </c>
      <c r="D112" s="297" t="s">
        <v>913</v>
      </c>
      <c r="E112" s="252" t="s">
        <v>2230</v>
      </c>
      <c r="F112" s="90">
        <v>503256.62</v>
      </c>
      <c r="G112" s="90">
        <v>117789.7</v>
      </c>
      <c r="H112" s="90">
        <v>62087.94</v>
      </c>
      <c r="K112" s="252">
        <v>646052.84</v>
      </c>
      <c r="L112" s="252">
        <v>116129.71</v>
      </c>
      <c r="O112" s="232">
        <v>0</v>
      </c>
      <c r="P112" s="232">
        <v>53556.31</v>
      </c>
      <c r="Q112" s="232">
        <v>3130</v>
      </c>
      <c r="S112" s="252">
        <v>131200</v>
      </c>
      <c r="U112" s="252">
        <v>16940.939999999999</v>
      </c>
      <c r="V112" s="252">
        <v>1993338.97</v>
      </c>
      <c r="W112" s="74">
        <v>726566.61</v>
      </c>
      <c r="X112" s="74">
        <v>10800</v>
      </c>
      <c r="Y112" s="74">
        <v>786.37</v>
      </c>
      <c r="AA112" s="74">
        <v>800667</v>
      </c>
      <c r="AB112" s="74">
        <v>26398.92</v>
      </c>
      <c r="AC112" s="91">
        <v>949368</v>
      </c>
      <c r="AF112" s="91">
        <v>270502.53000000003</v>
      </c>
      <c r="AG112" s="91">
        <v>66855.12</v>
      </c>
      <c r="AK112" s="267">
        <f t="shared" si="7"/>
        <v>683134.26</v>
      </c>
      <c r="AL112" s="268">
        <f t="shared" si="8"/>
        <v>56686.31</v>
      </c>
      <c r="AM112" s="292">
        <f t="shared" si="9"/>
        <v>626447.94999999995</v>
      </c>
      <c r="AN112" s="287">
        <f t="shared" si="10"/>
        <v>1565218.9</v>
      </c>
      <c r="AO112" s="295">
        <f t="shared" si="11"/>
        <v>1286725.6499999999</v>
      </c>
      <c r="AP112" s="269">
        <f t="shared" si="12"/>
        <v>278493.25</v>
      </c>
    </row>
    <row r="113" spans="1:42" ht="15" thickBot="1" x14ac:dyDescent="0.25">
      <c r="A113" s="257" t="s">
        <v>321</v>
      </c>
      <c r="B113" s="257" t="s">
        <v>46</v>
      </c>
      <c r="C113" s="296">
        <v>1907</v>
      </c>
      <c r="D113" s="297" t="s">
        <v>914</v>
      </c>
      <c r="E113" s="252" t="s">
        <v>2231</v>
      </c>
      <c r="F113" s="90">
        <v>548333.84</v>
      </c>
      <c r="G113" s="90">
        <v>165216.87</v>
      </c>
      <c r="H113" s="90">
        <v>141187.54</v>
      </c>
      <c r="K113" s="252">
        <v>5</v>
      </c>
      <c r="L113" s="252">
        <v>108535.8</v>
      </c>
      <c r="O113" s="232">
        <v>0</v>
      </c>
      <c r="P113" s="232">
        <v>63887.3</v>
      </c>
      <c r="Q113" s="232">
        <v>18980</v>
      </c>
      <c r="S113" s="252">
        <v>191</v>
      </c>
      <c r="V113" s="252">
        <v>3276385.87</v>
      </c>
      <c r="W113" s="74">
        <v>720701.41</v>
      </c>
      <c r="Y113" s="74">
        <v>913.14</v>
      </c>
      <c r="AA113" s="74">
        <v>99852</v>
      </c>
      <c r="AB113" s="74">
        <v>36587.96</v>
      </c>
      <c r="AC113" s="91">
        <v>392012</v>
      </c>
      <c r="AF113" s="91">
        <v>257806.94</v>
      </c>
      <c r="AG113" s="91">
        <v>54539.71</v>
      </c>
      <c r="AJ113" s="91">
        <v>1797</v>
      </c>
      <c r="AK113" s="267">
        <f t="shared" si="7"/>
        <v>854738.25</v>
      </c>
      <c r="AL113" s="268">
        <f t="shared" si="8"/>
        <v>82867.3</v>
      </c>
      <c r="AM113" s="292">
        <f t="shared" si="9"/>
        <v>771870.95</v>
      </c>
      <c r="AN113" s="287">
        <f t="shared" si="10"/>
        <v>858054.51</v>
      </c>
      <c r="AO113" s="295">
        <f t="shared" si="11"/>
        <v>706155.64999999991</v>
      </c>
      <c r="AP113" s="269">
        <f t="shared" si="12"/>
        <v>151898.8600000001</v>
      </c>
    </row>
    <row r="114" spans="1:42" ht="15" thickBot="1" x14ac:dyDescent="0.25">
      <c r="A114" s="257" t="s">
        <v>321</v>
      </c>
      <c r="B114" s="257" t="s">
        <v>46</v>
      </c>
      <c r="C114" s="296">
        <v>3127</v>
      </c>
      <c r="D114" s="297" t="s">
        <v>915</v>
      </c>
      <c r="E114" s="252" t="s">
        <v>2232</v>
      </c>
      <c r="F114" s="90">
        <v>521949.44</v>
      </c>
      <c r="G114" s="90">
        <v>4938.84</v>
      </c>
      <c r="H114" s="90">
        <v>217739.97</v>
      </c>
      <c r="K114" s="252">
        <v>859182.16</v>
      </c>
      <c r="L114" s="252">
        <v>773828.39</v>
      </c>
      <c r="O114" s="232">
        <v>0</v>
      </c>
      <c r="P114" s="232">
        <v>59699.95</v>
      </c>
      <c r="R114" s="232">
        <v>62.38</v>
      </c>
      <c r="S114" s="252">
        <v>100000</v>
      </c>
      <c r="U114" s="252">
        <v>1094.1199999999999</v>
      </c>
      <c r="V114" s="252">
        <v>3690825.96</v>
      </c>
      <c r="W114" s="74">
        <v>730390.07</v>
      </c>
      <c r="Y114" s="74">
        <v>582.78</v>
      </c>
      <c r="AA114" s="74">
        <v>691446</v>
      </c>
      <c r="AB114" s="74">
        <v>44621.32</v>
      </c>
      <c r="AC114" s="91">
        <v>925021</v>
      </c>
      <c r="AF114" s="91">
        <v>321369.21999999997</v>
      </c>
      <c r="AG114" s="91">
        <v>174625.31</v>
      </c>
      <c r="AK114" s="267">
        <f t="shared" si="7"/>
        <v>744628.25</v>
      </c>
      <c r="AL114" s="268">
        <f t="shared" si="8"/>
        <v>59762.329999999994</v>
      </c>
      <c r="AM114" s="292">
        <f t="shared" si="9"/>
        <v>684865.92</v>
      </c>
      <c r="AN114" s="287">
        <f t="shared" si="10"/>
        <v>1467040.1700000002</v>
      </c>
      <c r="AO114" s="295">
        <f t="shared" si="11"/>
        <v>1421015.53</v>
      </c>
      <c r="AP114" s="269">
        <f t="shared" si="12"/>
        <v>46024.64000000013</v>
      </c>
    </row>
    <row r="115" spans="1:42" ht="15" thickBot="1" x14ac:dyDescent="0.25">
      <c r="A115" s="257" t="s">
        <v>321</v>
      </c>
      <c r="B115" s="257" t="s">
        <v>46</v>
      </c>
      <c r="C115" s="296">
        <v>2860</v>
      </c>
      <c r="D115" s="297" t="s">
        <v>916</v>
      </c>
      <c r="E115" s="252" t="s">
        <v>2233</v>
      </c>
      <c r="F115" s="90">
        <v>928240.48</v>
      </c>
      <c r="G115" s="90">
        <v>112634.95</v>
      </c>
      <c r="H115" s="90">
        <v>110984.01</v>
      </c>
      <c r="K115" s="252">
        <v>136450.75</v>
      </c>
      <c r="L115" s="252">
        <v>167305.62</v>
      </c>
      <c r="O115" s="232">
        <v>0</v>
      </c>
      <c r="P115" s="232">
        <v>45362.6</v>
      </c>
      <c r="Q115" s="232">
        <v>3590</v>
      </c>
      <c r="S115" s="252">
        <v>81500</v>
      </c>
      <c r="U115" s="252">
        <v>600</v>
      </c>
      <c r="V115" s="252">
        <v>1854865.59</v>
      </c>
      <c r="W115" s="74">
        <v>721103.16</v>
      </c>
      <c r="Y115" s="74">
        <v>1572.09</v>
      </c>
      <c r="AA115" s="74">
        <v>660306</v>
      </c>
      <c r="AB115" s="74">
        <v>37447.72</v>
      </c>
      <c r="AC115" s="91">
        <v>877668</v>
      </c>
      <c r="AF115" s="91">
        <v>259991.25</v>
      </c>
      <c r="AG115" s="91">
        <v>36497.58</v>
      </c>
      <c r="AK115" s="267">
        <f t="shared" si="7"/>
        <v>1151859.44</v>
      </c>
      <c r="AL115" s="268">
        <f t="shared" si="8"/>
        <v>48952.6</v>
      </c>
      <c r="AM115" s="292">
        <f t="shared" si="9"/>
        <v>1102906.8399999999</v>
      </c>
      <c r="AN115" s="287">
        <f t="shared" si="10"/>
        <v>1420428.97</v>
      </c>
      <c r="AO115" s="295">
        <f t="shared" si="11"/>
        <v>1174156.83</v>
      </c>
      <c r="AP115" s="269">
        <f t="shared" si="12"/>
        <v>246272.1399999999</v>
      </c>
    </row>
    <row r="116" spans="1:42" ht="15" thickBot="1" x14ac:dyDescent="0.25">
      <c r="A116" s="257" t="s">
        <v>321</v>
      </c>
      <c r="B116" s="257" t="s">
        <v>46</v>
      </c>
      <c r="C116" s="296">
        <v>3321</v>
      </c>
      <c r="D116" s="297" t="s">
        <v>917</v>
      </c>
      <c r="E116" s="252" t="s">
        <v>2234</v>
      </c>
      <c r="F116" s="90">
        <v>1055785.5</v>
      </c>
      <c r="G116" s="90">
        <v>127564.5</v>
      </c>
      <c r="H116" s="90">
        <v>239750.04</v>
      </c>
      <c r="K116" s="252">
        <v>406342.31</v>
      </c>
      <c r="L116" s="252">
        <v>890696.43</v>
      </c>
      <c r="O116" s="232">
        <v>0</v>
      </c>
      <c r="P116" s="232">
        <v>50225.07</v>
      </c>
      <c r="Q116" s="232">
        <v>5000</v>
      </c>
      <c r="R116" s="232">
        <v>40000</v>
      </c>
      <c r="S116" s="252">
        <v>325174.8</v>
      </c>
      <c r="U116" s="252">
        <v>3860</v>
      </c>
      <c r="V116" s="252">
        <v>1808375.97</v>
      </c>
      <c r="W116" s="74">
        <v>720685.98</v>
      </c>
      <c r="X116" s="74">
        <v>131067.2</v>
      </c>
      <c r="Y116" s="74">
        <v>1961.4</v>
      </c>
      <c r="AA116" s="74">
        <v>414981</v>
      </c>
      <c r="AB116" s="74">
        <v>40180.720000000001</v>
      </c>
      <c r="AC116" s="91">
        <v>637521</v>
      </c>
      <c r="AF116" s="91">
        <v>287428.93</v>
      </c>
      <c r="AG116" s="91">
        <v>123777.18</v>
      </c>
      <c r="AK116" s="267">
        <f t="shared" si="7"/>
        <v>1423100.04</v>
      </c>
      <c r="AL116" s="268">
        <f t="shared" si="8"/>
        <v>95225.07</v>
      </c>
      <c r="AM116" s="292">
        <f t="shared" si="9"/>
        <v>1327874.97</v>
      </c>
      <c r="AN116" s="287">
        <f t="shared" si="10"/>
        <v>1308876.3</v>
      </c>
      <c r="AO116" s="295">
        <f t="shared" si="11"/>
        <v>1048727.1099999999</v>
      </c>
      <c r="AP116" s="269">
        <f t="shared" si="12"/>
        <v>260149.19000000018</v>
      </c>
    </row>
    <row r="117" spans="1:42" ht="15" thickBot="1" x14ac:dyDescent="0.25">
      <c r="A117" s="257" t="s">
        <v>321</v>
      </c>
      <c r="B117" s="257" t="s">
        <v>46</v>
      </c>
      <c r="C117" s="296">
        <v>3558</v>
      </c>
      <c r="D117" s="297" t="s">
        <v>918</v>
      </c>
      <c r="E117" s="252" t="s">
        <v>2235</v>
      </c>
      <c r="F117" s="90">
        <v>981672.86</v>
      </c>
      <c r="G117" s="90">
        <v>63816.77</v>
      </c>
      <c r="H117" s="90">
        <v>240559.52</v>
      </c>
      <c r="K117" s="252">
        <v>330259.73</v>
      </c>
      <c r="L117" s="252">
        <v>391766.32</v>
      </c>
      <c r="O117" s="232">
        <v>0</v>
      </c>
      <c r="P117" s="232">
        <v>63011.87</v>
      </c>
      <c r="Q117" s="232">
        <v>22890</v>
      </c>
      <c r="S117" s="252">
        <v>423178</v>
      </c>
      <c r="U117" s="252">
        <v>2181</v>
      </c>
      <c r="V117" s="252">
        <v>2329931.42</v>
      </c>
      <c r="W117" s="74">
        <v>883038.35</v>
      </c>
      <c r="X117" s="74">
        <v>77214</v>
      </c>
      <c r="Y117" s="74">
        <v>1126.76</v>
      </c>
      <c r="AA117" s="74">
        <v>668640</v>
      </c>
      <c r="AB117" s="74">
        <v>51615.11</v>
      </c>
      <c r="AC117" s="91">
        <v>877860</v>
      </c>
      <c r="AF117" s="91">
        <v>424219.78</v>
      </c>
      <c r="AG117" s="91">
        <v>89473.02</v>
      </c>
      <c r="AI117" s="91">
        <v>121315.75</v>
      </c>
      <c r="AK117" s="267">
        <f t="shared" si="7"/>
        <v>1286049.1499999999</v>
      </c>
      <c r="AL117" s="268">
        <f t="shared" si="8"/>
        <v>85901.87</v>
      </c>
      <c r="AM117" s="292">
        <f t="shared" si="9"/>
        <v>1200147.2799999998</v>
      </c>
      <c r="AN117" s="287">
        <f t="shared" si="10"/>
        <v>1681634.22</v>
      </c>
      <c r="AO117" s="295">
        <f t="shared" si="11"/>
        <v>1512868.55</v>
      </c>
      <c r="AP117" s="269">
        <f t="shared" si="12"/>
        <v>168765.66999999993</v>
      </c>
    </row>
    <row r="118" spans="1:42" ht="15" thickBot="1" x14ac:dyDescent="0.25">
      <c r="A118" s="257" t="s">
        <v>321</v>
      </c>
      <c r="B118" s="257" t="s">
        <v>46</v>
      </c>
      <c r="C118" s="296">
        <v>1774</v>
      </c>
      <c r="D118" s="297" t="s">
        <v>919</v>
      </c>
      <c r="E118" s="252" t="s">
        <v>2236</v>
      </c>
      <c r="F118" s="90">
        <v>254376.46</v>
      </c>
      <c r="G118" s="90">
        <v>28104.400000000001</v>
      </c>
      <c r="H118" s="90">
        <v>70465.679999999993</v>
      </c>
      <c r="K118" s="252">
        <v>1439107.16</v>
      </c>
      <c r="L118" s="252">
        <v>378537.7</v>
      </c>
      <c r="O118" s="232">
        <v>359000</v>
      </c>
      <c r="P118" s="232">
        <v>87193.97</v>
      </c>
      <c r="Q118" s="232">
        <v>18420</v>
      </c>
      <c r="R118" s="232">
        <v>50000</v>
      </c>
      <c r="S118" s="252">
        <v>82400</v>
      </c>
      <c r="V118" s="252">
        <v>857017.52</v>
      </c>
      <c r="W118" s="74">
        <v>741534.04</v>
      </c>
      <c r="X118" s="74">
        <v>18100</v>
      </c>
      <c r="Y118" s="74">
        <v>267.44</v>
      </c>
      <c r="AA118" s="74">
        <v>408303</v>
      </c>
      <c r="AB118" s="74">
        <v>57762.879999999997</v>
      </c>
      <c r="AC118" s="91">
        <v>661007</v>
      </c>
      <c r="AF118" s="91">
        <v>325562.21000000002</v>
      </c>
      <c r="AG118" s="91">
        <v>99796.83</v>
      </c>
      <c r="AK118" s="267">
        <f t="shared" si="7"/>
        <v>352946.54</v>
      </c>
      <c r="AL118" s="268">
        <f t="shared" si="8"/>
        <v>514613.97</v>
      </c>
      <c r="AM118" s="292">
        <f t="shared" si="9"/>
        <v>-161667.43</v>
      </c>
      <c r="AN118" s="287">
        <f t="shared" si="10"/>
        <v>1225967.3599999999</v>
      </c>
      <c r="AO118" s="295">
        <f t="shared" si="11"/>
        <v>1086366.04</v>
      </c>
      <c r="AP118" s="269">
        <f t="shared" si="12"/>
        <v>139601.31999999983</v>
      </c>
    </row>
    <row r="119" spans="1:42" ht="15" thickBot="1" x14ac:dyDescent="0.25">
      <c r="A119" s="257" t="s">
        <v>321</v>
      </c>
      <c r="B119" s="257" t="s">
        <v>46</v>
      </c>
      <c r="C119" s="296">
        <v>1942</v>
      </c>
      <c r="D119" s="297" t="s">
        <v>920</v>
      </c>
      <c r="E119" s="252" t="s">
        <v>2319</v>
      </c>
      <c r="F119" s="90">
        <v>231910.37</v>
      </c>
      <c r="G119" s="90">
        <v>4294.6499999999996</v>
      </c>
      <c r="H119" s="90">
        <v>168873.53</v>
      </c>
      <c r="K119" s="252">
        <v>941327.71</v>
      </c>
      <c r="L119" s="252">
        <v>95231.43</v>
      </c>
      <c r="O119" s="232">
        <v>130000</v>
      </c>
      <c r="P119" s="232">
        <v>51720.14</v>
      </c>
      <c r="Q119" s="232">
        <v>0</v>
      </c>
      <c r="S119" s="252">
        <v>40000</v>
      </c>
      <c r="V119" s="252">
        <v>2768353.45</v>
      </c>
      <c r="W119" s="74">
        <v>607881.07999999996</v>
      </c>
      <c r="Y119" s="74">
        <v>274.2</v>
      </c>
      <c r="AA119" s="74">
        <v>331884</v>
      </c>
      <c r="AB119" s="74">
        <v>36755.01</v>
      </c>
      <c r="AC119" s="91">
        <v>494146</v>
      </c>
      <c r="AF119" s="91">
        <v>237132.65</v>
      </c>
      <c r="AG119" s="91">
        <v>87018</v>
      </c>
      <c r="AK119" s="267">
        <f t="shared" si="7"/>
        <v>405078.55</v>
      </c>
      <c r="AL119" s="268">
        <f t="shared" si="8"/>
        <v>181720.14</v>
      </c>
      <c r="AM119" s="292">
        <f t="shared" si="9"/>
        <v>223358.40999999997</v>
      </c>
      <c r="AN119" s="287">
        <f t="shared" si="10"/>
        <v>976794.28999999992</v>
      </c>
      <c r="AO119" s="295">
        <f t="shared" si="11"/>
        <v>818296.65</v>
      </c>
      <c r="AP119" s="269">
        <f t="shared" si="12"/>
        <v>158497.6399999999</v>
      </c>
    </row>
    <row r="120" spans="1:42" ht="15" thickBot="1" x14ac:dyDescent="0.25">
      <c r="A120" s="257" t="s">
        <v>321</v>
      </c>
      <c r="B120" s="257" t="s">
        <v>46</v>
      </c>
      <c r="C120" s="296">
        <v>2702</v>
      </c>
      <c r="D120" s="297" t="s">
        <v>921</v>
      </c>
      <c r="E120" s="252" t="s">
        <v>2320</v>
      </c>
      <c r="F120" s="90">
        <v>270123.48</v>
      </c>
      <c r="G120" s="90">
        <v>4784.6000000000004</v>
      </c>
      <c r="H120" s="90">
        <v>23098.3</v>
      </c>
      <c r="K120" s="252">
        <v>357050.41</v>
      </c>
      <c r="L120" s="252">
        <v>134688.5</v>
      </c>
      <c r="O120" s="232">
        <v>60000</v>
      </c>
      <c r="P120" s="232">
        <v>73621.91</v>
      </c>
      <c r="Q120" s="232">
        <v>5120</v>
      </c>
      <c r="S120" s="252">
        <v>43050</v>
      </c>
      <c r="U120" s="252">
        <v>8071</v>
      </c>
      <c r="V120" s="252">
        <v>3313708.59</v>
      </c>
      <c r="W120" s="74">
        <v>622392.56999999995</v>
      </c>
      <c r="Y120" s="74">
        <v>264.72000000000003</v>
      </c>
      <c r="AA120" s="74">
        <v>694344</v>
      </c>
      <c r="AB120" s="74">
        <v>46072.55</v>
      </c>
      <c r="AC120" s="91">
        <v>836984</v>
      </c>
      <c r="AF120" s="91">
        <v>296158.38</v>
      </c>
      <c r="AG120" s="91">
        <v>34727.14</v>
      </c>
      <c r="AK120" s="267">
        <f t="shared" si="7"/>
        <v>298006.37999999995</v>
      </c>
      <c r="AL120" s="268">
        <f t="shared" si="8"/>
        <v>138741.91</v>
      </c>
      <c r="AM120" s="292">
        <f t="shared" si="9"/>
        <v>159264.46999999994</v>
      </c>
      <c r="AN120" s="287">
        <f t="shared" si="10"/>
        <v>1363073.84</v>
      </c>
      <c r="AO120" s="295">
        <f t="shared" si="11"/>
        <v>1167869.5199999998</v>
      </c>
      <c r="AP120" s="269">
        <f t="shared" si="12"/>
        <v>195204.3200000003</v>
      </c>
    </row>
    <row r="121" spans="1:42" ht="15" thickBot="1" x14ac:dyDescent="0.25">
      <c r="A121" s="257" t="s">
        <v>321</v>
      </c>
      <c r="B121" s="257" t="s">
        <v>46</v>
      </c>
      <c r="C121" s="296">
        <v>2772</v>
      </c>
      <c r="D121" s="297" t="s">
        <v>922</v>
      </c>
      <c r="E121" s="252" t="s">
        <v>2332</v>
      </c>
      <c r="F121" s="90">
        <v>660624.61</v>
      </c>
      <c r="G121" s="90">
        <v>4092.7</v>
      </c>
      <c r="H121" s="90">
        <v>47118.080000000002</v>
      </c>
      <c r="K121" s="252">
        <v>652490.39</v>
      </c>
      <c r="L121" s="252">
        <v>81929.649999999994</v>
      </c>
      <c r="O121" s="232">
        <v>0</v>
      </c>
      <c r="P121" s="232">
        <v>43586.7</v>
      </c>
      <c r="Q121" s="232">
        <v>120000</v>
      </c>
      <c r="V121" s="252">
        <v>3532326.06</v>
      </c>
      <c r="W121" s="74">
        <v>1032704.13</v>
      </c>
      <c r="Y121" s="74">
        <v>980.76</v>
      </c>
      <c r="AA121" s="74">
        <v>543123</v>
      </c>
      <c r="AB121" s="74">
        <v>36169.199999999997</v>
      </c>
      <c r="AC121" s="91">
        <v>724974</v>
      </c>
      <c r="AF121" s="91">
        <v>537105.31000000006</v>
      </c>
      <c r="AG121" s="91">
        <v>96917.9</v>
      </c>
      <c r="AK121" s="267">
        <f t="shared" si="7"/>
        <v>711835.3899999999</v>
      </c>
      <c r="AL121" s="268">
        <f t="shared" si="8"/>
        <v>163586.70000000001</v>
      </c>
      <c r="AM121" s="292">
        <f t="shared" si="9"/>
        <v>548248.68999999994</v>
      </c>
      <c r="AN121" s="287">
        <f t="shared" si="10"/>
        <v>1612977.09</v>
      </c>
      <c r="AO121" s="295">
        <f t="shared" si="11"/>
        <v>1358997.21</v>
      </c>
      <c r="AP121" s="269">
        <f t="shared" si="12"/>
        <v>253979.88000000012</v>
      </c>
    </row>
    <row r="122" spans="1:42" ht="15" thickBot="1" x14ac:dyDescent="0.25">
      <c r="A122" s="257" t="s">
        <v>37</v>
      </c>
      <c r="B122" s="257" t="s">
        <v>38</v>
      </c>
      <c r="C122" s="296">
        <v>6140</v>
      </c>
      <c r="D122" s="297" t="s">
        <v>923</v>
      </c>
      <c r="E122" s="252" t="s">
        <v>2237</v>
      </c>
      <c r="F122" s="90">
        <v>404240.55</v>
      </c>
      <c r="G122" s="90">
        <v>0</v>
      </c>
      <c r="H122" s="90">
        <v>166759.26</v>
      </c>
      <c r="K122" s="252">
        <v>1157149.69</v>
      </c>
      <c r="L122" s="252">
        <v>616965.89</v>
      </c>
      <c r="O122" s="232">
        <v>0</v>
      </c>
      <c r="P122" s="232">
        <v>30760</v>
      </c>
      <c r="R122" s="232">
        <v>636.16</v>
      </c>
      <c r="S122" s="252">
        <v>291290</v>
      </c>
      <c r="T122" s="252">
        <v>431805.14</v>
      </c>
      <c r="U122" s="252">
        <v>380722.05</v>
      </c>
      <c r="V122" s="252">
        <v>1454124.22</v>
      </c>
      <c r="W122" s="74">
        <v>1070366.74</v>
      </c>
      <c r="X122" s="74">
        <v>55000</v>
      </c>
      <c r="Y122" s="74">
        <v>911.92</v>
      </c>
      <c r="AA122" s="74">
        <v>548808.69999999995</v>
      </c>
      <c r="AB122" s="74">
        <v>157200</v>
      </c>
      <c r="AC122" s="91">
        <v>1062928.7</v>
      </c>
      <c r="AF122" s="91">
        <v>603581.25</v>
      </c>
      <c r="AG122" s="91">
        <v>159541.59</v>
      </c>
      <c r="AK122" s="267">
        <f t="shared" si="7"/>
        <v>570999.81000000006</v>
      </c>
      <c r="AL122" s="268">
        <f t="shared" si="8"/>
        <v>31396.16</v>
      </c>
      <c r="AM122" s="292">
        <f t="shared" si="9"/>
        <v>539603.65</v>
      </c>
      <c r="AN122" s="287">
        <f t="shared" si="10"/>
        <v>1832287.3599999999</v>
      </c>
      <c r="AO122" s="295">
        <f t="shared" si="11"/>
        <v>1826051.54</v>
      </c>
      <c r="AP122" s="269">
        <f t="shared" si="12"/>
        <v>6235.8199999998324</v>
      </c>
    </row>
    <row r="123" spans="1:42" ht="15" thickBot="1" x14ac:dyDescent="0.25">
      <c r="A123" s="257" t="s">
        <v>37</v>
      </c>
      <c r="B123" s="257" t="s">
        <v>38</v>
      </c>
      <c r="C123" s="296">
        <v>5316</v>
      </c>
      <c r="D123" s="297" t="s">
        <v>924</v>
      </c>
      <c r="E123" s="252" t="s">
        <v>2238</v>
      </c>
      <c r="F123" s="90">
        <v>300044.77</v>
      </c>
      <c r="G123" s="90">
        <v>0</v>
      </c>
      <c r="H123" s="90">
        <v>51241.66</v>
      </c>
      <c r="K123" s="252">
        <v>145822.57</v>
      </c>
      <c r="L123" s="252">
        <v>275802.82</v>
      </c>
      <c r="O123" s="232">
        <v>4000</v>
      </c>
      <c r="P123" s="232">
        <v>38838.300000000003</v>
      </c>
      <c r="R123" s="232">
        <v>450.3</v>
      </c>
      <c r="T123" s="252">
        <v>324701.88</v>
      </c>
      <c r="V123" s="252">
        <v>5145573.0199999996</v>
      </c>
      <c r="W123" s="74">
        <v>662817.98</v>
      </c>
      <c r="X123" s="74">
        <v>94000</v>
      </c>
      <c r="Y123" s="74">
        <v>775.27</v>
      </c>
      <c r="AA123" s="74">
        <v>1175932</v>
      </c>
      <c r="AB123" s="74">
        <v>75000</v>
      </c>
      <c r="AC123" s="91">
        <v>1532752</v>
      </c>
      <c r="AF123" s="91">
        <v>361823.49</v>
      </c>
      <c r="AG123" s="91">
        <v>55699.38</v>
      </c>
      <c r="AK123" s="267">
        <f t="shared" si="7"/>
        <v>351286.43000000005</v>
      </c>
      <c r="AL123" s="268">
        <f t="shared" si="8"/>
        <v>43288.600000000006</v>
      </c>
      <c r="AM123" s="292">
        <f t="shared" si="9"/>
        <v>307997.83000000007</v>
      </c>
      <c r="AN123" s="287">
        <f t="shared" si="10"/>
        <v>2008525.25</v>
      </c>
      <c r="AO123" s="295">
        <f t="shared" si="11"/>
        <v>1950274.8699999999</v>
      </c>
      <c r="AP123" s="269">
        <f t="shared" si="12"/>
        <v>58250.380000000121</v>
      </c>
    </row>
    <row r="124" spans="1:42" ht="15" thickBot="1" x14ac:dyDescent="0.25">
      <c r="A124" s="257" t="s">
        <v>37</v>
      </c>
      <c r="B124" s="257" t="s">
        <v>38</v>
      </c>
      <c r="C124" s="296">
        <v>1456</v>
      </c>
      <c r="D124" s="297" t="s">
        <v>925</v>
      </c>
      <c r="E124" s="252" t="s">
        <v>2239</v>
      </c>
      <c r="F124" s="90">
        <v>49965.58</v>
      </c>
      <c r="G124" s="90">
        <v>7115</v>
      </c>
      <c r="H124" s="90">
        <v>70071.740000000005</v>
      </c>
      <c r="K124" s="252">
        <v>2</v>
      </c>
      <c r="L124" s="252">
        <v>7707.28</v>
      </c>
      <c r="P124" s="232">
        <v>15900</v>
      </c>
      <c r="R124" s="232">
        <v>106000</v>
      </c>
      <c r="V124" s="252">
        <v>2682156.15</v>
      </c>
      <c r="W124" s="74">
        <v>386954</v>
      </c>
      <c r="Y124" s="74">
        <v>183.41</v>
      </c>
      <c r="AA124" s="74">
        <v>142632</v>
      </c>
      <c r="AB124" s="74">
        <v>44000</v>
      </c>
      <c r="AC124" s="91">
        <v>404372</v>
      </c>
      <c r="AF124" s="91">
        <v>151704.29999999999</v>
      </c>
      <c r="AG124" s="91">
        <v>2499.96</v>
      </c>
      <c r="AH124" s="91">
        <v>29652</v>
      </c>
      <c r="AK124" s="267">
        <f t="shared" si="7"/>
        <v>127152.32000000001</v>
      </c>
      <c r="AL124" s="268">
        <f t="shared" si="8"/>
        <v>121900</v>
      </c>
      <c r="AM124" s="292">
        <f t="shared" si="9"/>
        <v>5252.320000000007</v>
      </c>
      <c r="AN124" s="287">
        <f t="shared" si="10"/>
        <v>573769.40999999992</v>
      </c>
      <c r="AO124" s="295">
        <f t="shared" si="11"/>
        <v>588228.26</v>
      </c>
      <c r="AP124" s="269">
        <f t="shared" si="12"/>
        <v>-14458.850000000093</v>
      </c>
    </row>
    <row r="125" spans="1:42" ht="15" thickBot="1" x14ac:dyDescent="0.25">
      <c r="A125" s="257" t="s">
        <v>37</v>
      </c>
      <c r="B125" s="257" t="s">
        <v>38</v>
      </c>
      <c r="C125" s="296">
        <v>2839</v>
      </c>
      <c r="D125" s="297" t="s">
        <v>926</v>
      </c>
      <c r="E125" s="252" t="s">
        <v>2240</v>
      </c>
      <c r="F125" s="90">
        <v>312098.49</v>
      </c>
      <c r="G125" s="90">
        <v>0</v>
      </c>
      <c r="H125" s="90">
        <v>89920.35</v>
      </c>
      <c r="K125" s="252">
        <v>551725.02</v>
      </c>
      <c r="L125" s="252">
        <v>45220.63</v>
      </c>
      <c r="O125" s="232">
        <v>0</v>
      </c>
      <c r="P125" s="232">
        <v>61600</v>
      </c>
      <c r="R125" s="232">
        <v>0</v>
      </c>
      <c r="U125" s="252">
        <v>-1215771.3999999999</v>
      </c>
      <c r="V125" s="252">
        <v>2132666.9300000002</v>
      </c>
      <c r="W125" s="74">
        <v>576286.5</v>
      </c>
      <c r="X125" s="74">
        <v>55000</v>
      </c>
      <c r="Y125" s="74">
        <v>573.12</v>
      </c>
      <c r="AA125" s="74">
        <v>583254</v>
      </c>
      <c r="AB125" s="74">
        <v>59000</v>
      </c>
      <c r="AC125" s="91">
        <v>765414</v>
      </c>
      <c r="AF125" s="91">
        <v>267901.32</v>
      </c>
      <c r="AG125" s="91">
        <v>78594.84</v>
      </c>
      <c r="AK125" s="267">
        <f t="shared" si="7"/>
        <v>402018.83999999997</v>
      </c>
      <c r="AL125" s="268">
        <f t="shared" si="8"/>
        <v>61600</v>
      </c>
      <c r="AM125" s="292">
        <f t="shared" si="9"/>
        <v>340418.83999999997</v>
      </c>
      <c r="AN125" s="287">
        <f t="shared" si="10"/>
        <v>1274113.6200000001</v>
      </c>
      <c r="AO125" s="295">
        <f t="shared" si="11"/>
        <v>1111910.1600000001</v>
      </c>
      <c r="AP125" s="269">
        <f t="shared" si="12"/>
        <v>162203.45999999996</v>
      </c>
    </row>
    <row r="126" spans="1:42" ht="15" thickBot="1" x14ac:dyDescent="0.25">
      <c r="A126" s="257" t="s">
        <v>37</v>
      </c>
      <c r="B126" s="257" t="s">
        <v>38</v>
      </c>
      <c r="C126" s="296">
        <v>4801</v>
      </c>
      <c r="D126" s="297" t="s">
        <v>927</v>
      </c>
      <c r="E126" s="252" t="s">
        <v>2241</v>
      </c>
      <c r="F126" s="90">
        <v>798076.18</v>
      </c>
      <c r="G126" s="90">
        <v>12950.69</v>
      </c>
      <c r="H126" s="90">
        <v>104170.9</v>
      </c>
      <c r="K126" s="252">
        <v>930689.87</v>
      </c>
      <c r="L126" s="252">
        <v>239842.86</v>
      </c>
      <c r="O126" s="232">
        <v>15895</v>
      </c>
      <c r="P126" s="232">
        <v>45992.3</v>
      </c>
      <c r="R126" s="232">
        <v>12.6</v>
      </c>
      <c r="S126" s="252">
        <v>100000</v>
      </c>
      <c r="V126" s="252">
        <v>2748053.22</v>
      </c>
      <c r="W126" s="74">
        <v>672724.58</v>
      </c>
      <c r="Y126" s="74">
        <v>1757.78</v>
      </c>
      <c r="AA126" s="74">
        <v>700613</v>
      </c>
      <c r="AB126" s="74">
        <v>64400</v>
      </c>
      <c r="AC126" s="91">
        <v>1054048</v>
      </c>
      <c r="AF126" s="91">
        <v>479907.66</v>
      </c>
      <c r="AG126" s="91">
        <v>78894</v>
      </c>
      <c r="AK126" s="267">
        <f t="shared" si="7"/>
        <v>915197.77</v>
      </c>
      <c r="AL126" s="268">
        <f t="shared" si="8"/>
        <v>61899.9</v>
      </c>
      <c r="AM126" s="292">
        <f t="shared" si="9"/>
        <v>853297.87</v>
      </c>
      <c r="AN126" s="287">
        <f t="shared" si="10"/>
        <v>1439495.3599999999</v>
      </c>
      <c r="AO126" s="295">
        <f t="shared" si="11"/>
        <v>1612849.66</v>
      </c>
      <c r="AP126" s="269">
        <f t="shared" si="12"/>
        <v>-173354.30000000005</v>
      </c>
    </row>
    <row r="127" spans="1:42" ht="15" thickBot="1" x14ac:dyDescent="0.25">
      <c r="A127" s="257" t="s">
        <v>37</v>
      </c>
      <c r="B127" s="257" t="s">
        <v>38</v>
      </c>
      <c r="C127" s="296">
        <v>3761</v>
      </c>
      <c r="D127" s="297" t="s">
        <v>928</v>
      </c>
      <c r="E127" s="252" t="s">
        <v>2242</v>
      </c>
      <c r="F127" s="90">
        <v>784956.83</v>
      </c>
      <c r="G127" s="90">
        <v>0</v>
      </c>
      <c r="H127" s="90">
        <v>92466.49</v>
      </c>
      <c r="K127" s="252">
        <v>288596.88</v>
      </c>
      <c r="L127" s="252">
        <v>533723.86</v>
      </c>
      <c r="O127" s="232">
        <v>0</v>
      </c>
      <c r="P127" s="232">
        <v>53204.86</v>
      </c>
      <c r="R127" s="232">
        <v>5000</v>
      </c>
      <c r="T127" s="252">
        <v>592794.93999999994</v>
      </c>
      <c r="V127" s="252">
        <v>2326269.85</v>
      </c>
      <c r="W127" s="74">
        <v>710157.64</v>
      </c>
      <c r="Y127" s="74">
        <v>1705.4</v>
      </c>
      <c r="AA127" s="74">
        <v>329490</v>
      </c>
      <c r="AB127" s="74">
        <v>48400</v>
      </c>
      <c r="AC127" s="91">
        <v>686525</v>
      </c>
      <c r="AF127" s="91">
        <v>386451.5</v>
      </c>
      <c r="AG127" s="91">
        <v>32842.870000000003</v>
      </c>
      <c r="AK127" s="267">
        <f t="shared" si="7"/>
        <v>877423.32</v>
      </c>
      <c r="AL127" s="268">
        <f t="shared" si="8"/>
        <v>58204.86</v>
      </c>
      <c r="AM127" s="292">
        <f t="shared" si="9"/>
        <v>819218.46</v>
      </c>
      <c r="AN127" s="287">
        <f t="shared" si="10"/>
        <v>1089753.04</v>
      </c>
      <c r="AO127" s="295">
        <f t="shared" si="11"/>
        <v>1105819.3700000001</v>
      </c>
      <c r="AP127" s="269">
        <f t="shared" si="12"/>
        <v>-16066.330000000075</v>
      </c>
    </row>
    <row r="128" spans="1:42" ht="15" thickBot="1" x14ac:dyDescent="0.25">
      <c r="A128" s="257" t="s">
        <v>37</v>
      </c>
      <c r="B128" s="257" t="s">
        <v>38</v>
      </c>
      <c r="C128" s="296">
        <v>4191</v>
      </c>
      <c r="D128" s="297" t="s">
        <v>929</v>
      </c>
      <c r="E128" s="252" t="s">
        <v>2243</v>
      </c>
      <c r="F128" s="90">
        <v>166253.06</v>
      </c>
      <c r="G128" s="90">
        <v>0</v>
      </c>
      <c r="H128" s="90">
        <v>58141.87</v>
      </c>
      <c r="K128" s="252">
        <v>2291434.69</v>
      </c>
      <c r="L128" s="252">
        <v>98182.9</v>
      </c>
      <c r="P128" s="232">
        <v>32833.06</v>
      </c>
      <c r="R128" s="232">
        <v>12.63</v>
      </c>
      <c r="V128" s="252">
        <v>3580405.02</v>
      </c>
      <c r="W128" s="74">
        <v>417879</v>
      </c>
      <c r="Y128" s="74">
        <v>369.32</v>
      </c>
      <c r="AA128" s="74">
        <v>735231</v>
      </c>
      <c r="AB128" s="74">
        <v>58000</v>
      </c>
      <c r="AC128" s="91">
        <v>1032531</v>
      </c>
      <c r="AF128" s="91">
        <v>312546.62</v>
      </c>
      <c r="AG128" s="91">
        <v>48178.86</v>
      </c>
      <c r="AK128" s="267">
        <f t="shared" si="7"/>
        <v>224394.93</v>
      </c>
      <c r="AL128" s="268">
        <f t="shared" si="8"/>
        <v>32845.689999999995</v>
      </c>
      <c r="AM128" s="292">
        <f t="shared" si="9"/>
        <v>191549.24</v>
      </c>
      <c r="AN128" s="287">
        <f t="shared" si="10"/>
        <v>1211479.32</v>
      </c>
      <c r="AO128" s="295">
        <f t="shared" si="11"/>
        <v>1393256.4800000002</v>
      </c>
      <c r="AP128" s="269">
        <f t="shared" si="12"/>
        <v>-181777.16000000015</v>
      </c>
    </row>
    <row r="129" spans="1:42" ht="15" thickBot="1" x14ac:dyDescent="0.25">
      <c r="A129" s="257" t="s">
        <v>37</v>
      </c>
      <c r="B129" s="257" t="s">
        <v>38</v>
      </c>
      <c r="C129" s="296">
        <v>1988</v>
      </c>
      <c r="D129" s="297" t="s">
        <v>930</v>
      </c>
      <c r="E129" s="252" t="s">
        <v>2244</v>
      </c>
      <c r="F129" s="90">
        <v>703913.61</v>
      </c>
      <c r="G129" s="90">
        <v>14757</v>
      </c>
      <c r="H129" s="90">
        <v>87101.85</v>
      </c>
      <c r="K129" s="252">
        <v>405050.08</v>
      </c>
      <c r="L129" s="252">
        <v>43260.82</v>
      </c>
      <c r="P129" s="232">
        <v>300</v>
      </c>
      <c r="R129" s="232">
        <v>150000</v>
      </c>
      <c r="T129" s="252">
        <v>1275271.24</v>
      </c>
      <c r="V129" s="252">
        <v>2242898.44</v>
      </c>
      <c r="W129" s="74">
        <v>443300.44</v>
      </c>
      <c r="Y129" s="74">
        <v>1338.89</v>
      </c>
      <c r="AA129" s="74">
        <v>846550</v>
      </c>
      <c r="AB129" s="74">
        <v>10</v>
      </c>
      <c r="AC129" s="91">
        <v>958510</v>
      </c>
      <c r="AF129" s="91">
        <v>417466.84</v>
      </c>
      <c r="AG129" s="91">
        <v>46941</v>
      </c>
      <c r="AJ129" s="91">
        <v>11990</v>
      </c>
      <c r="AK129" s="267">
        <f t="shared" si="7"/>
        <v>805772.46</v>
      </c>
      <c r="AL129" s="268">
        <f t="shared" si="8"/>
        <v>150300</v>
      </c>
      <c r="AM129" s="292">
        <f t="shared" si="9"/>
        <v>655472.46</v>
      </c>
      <c r="AN129" s="287">
        <f t="shared" si="10"/>
        <v>1291199.33</v>
      </c>
      <c r="AO129" s="295">
        <f t="shared" si="11"/>
        <v>1434907.84</v>
      </c>
      <c r="AP129" s="269">
        <f t="shared" si="12"/>
        <v>-143708.51</v>
      </c>
    </row>
    <row r="130" spans="1:42" ht="15" thickBot="1" x14ac:dyDescent="0.25">
      <c r="A130" s="257" t="s">
        <v>37</v>
      </c>
      <c r="B130" s="257" t="s">
        <v>38</v>
      </c>
      <c r="C130" s="296">
        <v>2809</v>
      </c>
      <c r="D130" s="297" t="s">
        <v>931</v>
      </c>
      <c r="E130" s="252" t="s">
        <v>2321</v>
      </c>
      <c r="F130" s="90">
        <v>241421.32</v>
      </c>
      <c r="G130" s="90">
        <v>0</v>
      </c>
      <c r="H130" s="90">
        <v>67631.48</v>
      </c>
      <c r="K130" s="252">
        <v>1372214</v>
      </c>
      <c r="L130" s="252">
        <v>637099.02</v>
      </c>
      <c r="P130" s="232">
        <v>29406.67</v>
      </c>
      <c r="R130" s="232">
        <v>7425</v>
      </c>
      <c r="T130" s="252">
        <v>-2895289.86</v>
      </c>
      <c r="V130" s="252">
        <v>3888577.01</v>
      </c>
      <c r="W130" s="74">
        <v>591110.37</v>
      </c>
      <c r="Y130" s="74">
        <v>483.02</v>
      </c>
      <c r="AA130" s="74">
        <v>650432</v>
      </c>
      <c r="AB130" s="74">
        <v>51000</v>
      </c>
      <c r="AC130" s="91">
        <v>923912</v>
      </c>
      <c r="AF130" s="91">
        <v>353545.14</v>
      </c>
      <c r="AG130" s="91">
        <v>26910</v>
      </c>
      <c r="AK130" s="267">
        <f t="shared" si="7"/>
        <v>309052.79999999999</v>
      </c>
      <c r="AL130" s="268">
        <f t="shared" si="8"/>
        <v>36831.67</v>
      </c>
      <c r="AM130" s="292">
        <f t="shared" si="9"/>
        <v>272221.13</v>
      </c>
      <c r="AN130" s="287">
        <f t="shared" si="10"/>
        <v>1293025.3900000001</v>
      </c>
      <c r="AO130" s="295">
        <f t="shared" si="11"/>
        <v>1304367.1400000001</v>
      </c>
      <c r="AP130" s="269">
        <f t="shared" si="12"/>
        <v>-11341.75</v>
      </c>
    </row>
    <row r="131" spans="1:42" ht="15" thickBot="1" x14ac:dyDescent="0.25">
      <c r="A131" s="257" t="s">
        <v>37</v>
      </c>
      <c r="B131" s="257" t="s">
        <v>38</v>
      </c>
      <c r="C131" s="296">
        <v>2809</v>
      </c>
      <c r="D131" s="297" t="s">
        <v>932</v>
      </c>
      <c r="E131" s="252" t="s">
        <v>2322</v>
      </c>
      <c r="F131" s="90">
        <v>91196.56</v>
      </c>
      <c r="G131" s="90">
        <v>0</v>
      </c>
      <c r="H131" s="90">
        <v>44776.71</v>
      </c>
      <c r="K131" s="252">
        <v>3678668.95</v>
      </c>
      <c r="L131" s="252">
        <v>368752.42</v>
      </c>
      <c r="P131" s="232">
        <v>79650</v>
      </c>
      <c r="T131" s="252">
        <v>-2803193.59</v>
      </c>
      <c r="V131" s="252">
        <v>6097995.7300000004</v>
      </c>
      <c r="W131" s="74">
        <v>500484.38</v>
      </c>
      <c r="Y131" s="74">
        <v>225.51</v>
      </c>
      <c r="AA131" s="74">
        <v>352980</v>
      </c>
      <c r="AB131" s="74">
        <v>45000</v>
      </c>
      <c r="AC131" s="91">
        <v>552159</v>
      </c>
      <c r="AF131" s="91">
        <v>346189.8</v>
      </c>
      <c r="AG131" s="91">
        <v>150526.13</v>
      </c>
      <c r="AK131" s="267">
        <f t="shared" si="7"/>
        <v>135973.26999999999</v>
      </c>
      <c r="AL131" s="268">
        <f t="shared" si="8"/>
        <v>79650</v>
      </c>
      <c r="AM131" s="292">
        <f t="shared" si="9"/>
        <v>56323.26999999999</v>
      </c>
      <c r="AN131" s="287">
        <f t="shared" si="10"/>
        <v>898689.89</v>
      </c>
      <c r="AO131" s="295">
        <f t="shared" si="11"/>
        <v>1048874.9300000002</v>
      </c>
      <c r="AP131" s="269">
        <f t="shared" si="12"/>
        <v>-150185.04000000015</v>
      </c>
    </row>
    <row r="132" spans="1:42" ht="15" thickBot="1" x14ac:dyDescent="0.25">
      <c r="A132" s="257" t="s">
        <v>326</v>
      </c>
      <c r="B132" s="257" t="s">
        <v>47</v>
      </c>
      <c r="C132" s="296">
        <v>8788</v>
      </c>
      <c r="D132" s="297" t="s">
        <v>933</v>
      </c>
      <c r="E132" s="252" t="s">
        <v>2245</v>
      </c>
      <c r="F132" s="90">
        <v>394656.87</v>
      </c>
      <c r="G132" s="90">
        <v>26463</v>
      </c>
      <c r="H132" s="90">
        <v>143751.42000000001</v>
      </c>
      <c r="K132" s="252">
        <v>637412.93000000005</v>
      </c>
      <c r="L132" s="252">
        <v>82606.63</v>
      </c>
      <c r="O132" s="232">
        <v>10000</v>
      </c>
      <c r="P132" s="232">
        <v>89054.21</v>
      </c>
      <c r="R132" s="232">
        <v>2812</v>
      </c>
      <c r="S132" s="252">
        <v>43510</v>
      </c>
      <c r="U132" s="252">
        <v>195157.38</v>
      </c>
      <c r="V132" s="252">
        <v>3801436</v>
      </c>
      <c r="W132" s="74">
        <v>1401696.64</v>
      </c>
      <c r="X132" s="74">
        <v>4500</v>
      </c>
      <c r="Y132" s="74">
        <v>1099.45</v>
      </c>
      <c r="AA132" s="74">
        <v>831968.1</v>
      </c>
      <c r="AC132" s="91">
        <v>1399693.1</v>
      </c>
      <c r="AE132" s="91">
        <v>4340</v>
      </c>
      <c r="AF132" s="91">
        <v>745041.57</v>
      </c>
      <c r="AG132" s="91">
        <v>98253.03</v>
      </c>
      <c r="AK132" s="267">
        <f t="shared" si="7"/>
        <v>564871.29</v>
      </c>
      <c r="AL132" s="268">
        <f t="shared" si="8"/>
        <v>101866.21</v>
      </c>
      <c r="AM132" s="292">
        <f t="shared" si="9"/>
        <v>463005.08</v>
      </c>
      <c r="AN132" s="287">
        <f t="shared" si="10"/>
        <v>2239264.19</v>
      </c>
      <c r="AO132" s="295">
        <f t="shared" si="11"/>
        <v>2247327.6999999997</v>
      </c>
      <c r="AP132" s="269">
        <f t="shared" si="12"/>
        <v>-8063.5099999997765</v>
      </c>
    </row>
    <row r="133" spans="1:42" ht="15" thickBot="1" x14ac:dyDescent="0.25">
      <c r="A133" s="257" t="s">
        <v>326</v>
      </c>
      <c r="B133" s="257" t="s">
        <v>47</v>
      </c>
      <c r="C133" s="296">
        <v>4890</v>
      </c>
      <c r="D133" s="297" t="s">
        <v>934</v>
      </c>
      <c r="E133" s="252" t="s">
        <v>2246</v>
      </c>
      <c r="F133" s="90">
        <v>489325.49</v>
      </c>
      <c r="G133" s="90">
        <v>18450</v>
      </c>
      <c r="H133" s="90">
        <v>182773.94</v>
      </c>
      <c r="K133" s="252">
        <v>430332.3</v>
      </c>
      <c r="L133" s="252">
        <v>18529.62</v>
      </c>
      <c r="O133" s="232">
        <v>1600</v>
      </c>
      <c r="P133" s="232">
        <v>50802.5</v>
      </c>
      <c r="R133" s="232">
        <v>1770</v>
      </c>
      <c r="U133" s="252">
        <v>96715.79</v>
      </c>
      <c r="V133" s="252">
        <v>2453088.7400000002</v>
      </c>
      <c r="W133" s="74">
        <v>982451.99</v>
      </c>
      <c r="Y133" s="74">
        <v>883.34</v>
      </c>
      <c r="AA133" s="74">
        <v>647409.4</v>
      </c>
      <c r="AB133" s="74">
        <v>26937</v>
      </c>
      <c r="AC133" s="91">
        <v>961558.4</v>
      </c>
      <c r="AF133" s="91">
        <v>511359.25</v>
      </c>
      <c r="AG133" s="91">
        <v>41506.81</v>
      </c>
      <c r="AK133" s="267">
        <f t="shared" ref="AK133:AK196" si="13">SUM(F133:I133)</f>
        <v>690549.42999999993</v>
      </c>
      <c r="AL133" s="268">
        <f t="shared" ref="AL133:AL196" si="14">SUM(O133:R133)</f>
        <v>54172.5</v>
      </c>
      <c r="AM133" s="292">
        <f t="shared" ref="AM133:AM196" si="15">AK133-AL133</f>
        <v>636376.92999999993</v>
      </c>
      <c r="AN133" s="287">
        <f t="shared" ref="AN133:AN196" si="16">SUM(W133:AB133)</f>
        <v>1657681.73</v>
      </c>
      <c r="AO133" s="295">
        <f t="shared" ref="AO133:AO196" si="17">SUM(AC133:AJ133)</f>
        <v>1514424.46</v>
      </c>
      <c r="AP133" s="269">
        <f t="shared" ref="AP133:AP196" si="18">AN133-AO133</f>
        <v>143257.27000000002</v>
      </c>
    </row>
    <row r="134" spans="1:42" ht="15" thickBot="1" x14ac:dyDescent="0.25">
      <c r="A134" s="257" t="s">
        <v>326</v>
      </c>
      <c r="B134" s="257" t="s">
        <v>47</v>
      </c>
      <c r="C134" s="296">
        <v>8526</v>
      </c>
      <c r="D134" s="297" t="s">
        <v>935</v>
      </c>
      <c r="E134" s="252" t="s">
        <v>2247</v>
      </c>
      <c r="F134" s="90">
        <v>315056.84999999998</v>
      </c>
      <c r="G134" s="90">
        <v>30407.8</v>
      </c>
      <c r="H134" s="90">
        <v>174103.76</v>
      </c>
      <c r="K134" s="252">
        <v>359289.67</v>
      </c>
      <c r="L134" s="252">
        <v>593735.24</v>
      </c>
      <c r="O134" s="232">
        <v>18680</v>
      </c>
      <c r="P134" s="232">
        <v>92977.82</v>
      </c>
      <c r="R134" s="232">
        <v>4554</v>
      </c>
      <c r="U134" s="252">
        <v>176084.04</v>
      </c>
      <c r="V134" s="252">
        <v>3154882.42</v>
      </c>
      <c r="W134" s="74">
        <v>1658824.91</v>
      </c>
      <c r="Y134" s="74">
        <v>1223.02</v>
      </c>
      <c r="AA134" s="74">
        <v>963921</v>
      </c>
      <c r="AB134" s="74">
        <v>6310</v>
      </c>
      <c r="AC134" s="91">
        <v>1682476</v>
      </c>
      <c r="AD134" s="91">
        <v>900</v>
      </c>
      <c r="AF134" s="91">
        <v>1052484.03</v>
      </c>
      <c r="AG134" s="91">
        <v>63323.24</v>
      </c>
      <c r="AJ134" s="91">
        <v>50000</v>
      </c>
      <c r="AK134" s="267">
        <f t="shared" si="13"/>
        <v>519568.41</v>
      </c>
      <c r="AL134" s="268">
        <f t="shared" si="14"/>
        <v>116211.82</v>
      </c>
      <c r="AM134" s="292">
        <f t="shared" si="15"/>
        <v>403356.58999999997</v>
      </c>
      <c r="AN134" s="287">
        <f t="shared" si="16"/>
        <v>2630278.9299999997</v>
      </c>
      <c r="AO134" s="295">
        <f t="shared" si="17"/>
        <v>2849183.2700000005</v>
      </c>
      <c r="AP134" s="269">
        <f t="shared" si="18"/>
        <v>-218904.34000000078</v>
      </c>
    </row>
    <row r="135" spans="1:42" ht="15" thickBot="1" x14ac:dyDescent="0.25">
      <c r="A135" s="257" t="s">
        <v>326</v>
      </c>
      <c r="B135" s="257" t="s">
        <v>47</v>
      </c>
      <c r="C135" s="296">
        <v>6442</v>
      </c>
      <c r="D135" s="297" t="s">
        <v>936</v>
      </c>
      <c r="E135" s="252" t="s">
        <v>2248</v>
      </c>
      <c r="F135" s="90">
        <v>240646.47</v>
      </c>
      <c r="G135" s="90">
        <v>24799.05</v>
      </c>
      <c r="H135" s="90">
        <v>210673.73</v>
      </c>
      <c r="K135" s="252">
        <v>252604.26</v>
      </c>
      <c r="L135" s="252">
        <v>89247.8</v>
      </c>
      <c r="O135" s="232">
        <v>1950</v>
      </c>
      <c r="P135" s="232">
        <v>60540.12</v>
      </c>
      <c r="R135" s="232">
        <v>1990</v>
      </c>
      <c r="S135" s="252">
        <v>106640</v>
      </c>
      <c r="U135" s="252">
        <v>56600.58</v>
      </c>
      <c r="V135" s="252">
        <v>2689973.6</v>
      </c>
      <c r="W135" s="74">
        <v>947496.98</v>
      </c>
      <c r="Y135" s="74">
        <v>725.11</v>
      </c>
      <c r="AA135" s="74">
        <v>354081</v>
      </c>
      <c r="AC135" s="91">
        <v>683361</v>
      </c>
      <c r="AD135" s="91">
        <v>3880</v>
      </c>
      <c r="AF135" s="91">
        <v>558122.21</v>
      </c>
      <c r="AG135" s="91">
        <v>62605.79</v>
      </c>
      <c r="AI135" s="91">
        <v>118591.47</v>
      </c>
      <c r="AK135" s="267">
        <f t="shared" si="13"/>
        <v>476119.25</v>
      </c>
      <c r="AL135" s="268">
        <f t="shared" si="14"/>
        <v>64480.12</v>
      </c>
      <c r="AM135" s="292">
        <f t="shared" si="15"/>
        <v>411639.13</v>
      </c>
      <c r="AN135" s="287">
        <f t="shared" si="16"/>
        <v>1302303.0899999999</v>
      </c>
      <c r="AO135" s="295">
        <f t="shared" si="17"/>
        <v>1426560.47</v>
      </c>
      <c r="AP135" s="269">
        <f t="shared" si="18"/>
        <v>-124257.38000000012</v>
      </c>
    </row>
    <row r="136" spans="1:42" ht="15" thickBot="1" x14ac:dyDescent="0.25">
      <c r="A136" s="257" t="s">
        <v>326</v>
      </c>
      <c r="B136" s="257" t="s">
        <v>47</v>
      </c>
      <c r="C136" s="296">
        <v>3652</v>
      </c>
      <c r="D136" s="297" t="s">
        <v>937</v>
      </c>
      <c r="E136" s="252" t="s">
        <v>2249</v>
      </c>
      <c r="F136" s="90">
        <v>273636.89</v>
      </c>
      <c r="G136" s="90">
        <v>24044.3</v>
      </c>
      <c r="H136" s="90">
        <v>104889.57</v>
      </c>
      <c r="K136" s="252">
        <v>718219.14</v>
      </c>
      <c r="L136" s="252">
        <v>22197.01</v>
      </c>
      <c r="P136" s="232">
        <v>51861.98</v>
      </c>
      <c r="R136" s="232">
        <v>2014</v>
      </c>
      <c r="S136" s="252">
        <v>20000</v>
      </c>
      <c r="U136" s="252">
        <v>-6292.29</v>
      </c>
      <c r="V136" s="252">
        <v>2072080.16</v>
      </c>
      <c r="W136" s="74">
        <v>691669.38</v>
      </c>
      <c r="X136" s="74">
        <v>21800</v>
      </c>
      <c r="Y136" s="74">
        <v>647.36</v>
      </c>
      <c r="AA136" s="74">
        <v>345765</v>
      </c>
      <c r="AB136" s="74">
        <v>2100</v>
      </c>
      <c r="AC136" s="91">
        <v>685925</v>
      </c>
      <c r="AD136" s="91">
        <v>1385</v>
      </c>
      <c r="AF136" s="91">
        <v>397815.39</v>
      </c>
      <c r="AG136" s="91">
        <v>63981.120000000003</v>
      </c>
      <c r="AK136" s="267">
        <f t="shared" si="13"/>
        <v>402570.76</v>
      </c>
      <c r="AL136" s="268">
        <f t="shared" si="14"/>
        <v>53875.98</v>
      </c>
      <c r="AM136" s="292">
        <f t="shared" si="15"/>
        <v>348694.78</v>
      </c>
      <c r="AN136" s="287">
        <f t="shared" si="16"/>
        <v>1061981.74</v>
      </c>
      <c r="AO136" s="295">
        <f t="shared" si="17"/>
        <v>1149106.5100000002</v>
      </c>
      <c r="AP136" s="269">
        <f t="shared" si="18"/>
        <v>-87124.770000000251</v>
      </c>
    </row>
    <row r="137" spans="1:42" ht="15" thickBot="1" x14ac:dyDescent="0.25">
      <c r="A137" s="257" t="s">
        <v>326</v>
      </c>
      <c r="B137" s="257" t="s">
        <v>47</v>
      </c>
      <c r="C137" s="296">
        <v>7302</v>
      </c>
      <c r="D137" s="297" t="s">
        <v>938</v>
      </c>
      <c r="E137" s="252" t="s">
        <v>2250</v>
      </c>
      <c r="F137" s="90">
        <v>336547.33</v>
      </c>
      <c r="G137" s="90">
        <v>23853.5</v>
      </c>
      <c r="H137" s="90">
        <v>514202.4</v>
      </c>
      <c r="K137" s="252">
        <v>434869.81</v>
      </c>
      <c r="L137" s="252">
        <v>32806.58</v>
      </c>
      <c r="P137" s="232">
        <v>76667.44</v>
      </c>
      <c r="R137" s="232">
        <v>2007</v>
      </c>
      <c r="U137" s="252">
        <v>90980.44</v>
      </c>
      <c r="V137" s="252">
        <v>3517785.78</v>
      </c>
      <c r="W137" s="74">
        <v>1894475.78</v>
      </c>
      <c r="Y137" s="74">
        <v>761.26</v>
      </c>
      <c r="AA137" s="74">
        <v>837433.8</v>
      </c>
      <c r="AC137" s="91">
        <v>1293973.8</v>
      </c>
      <c r="AF137" s="91">
        <v>478549.8</v>
      </c>
      <c r="AG137" s="91">
        <v>31914.62</v>
      </c>
      <c r="AK137" s="267">
        <f t="shared" si="13"/>
        <v>874603.23</v>
      </c>
      <c r="AL137" s="268">
        <f t="shared" si="14"/>
        <v>78674.44</v>
      </c>
      <c r="AM137" s="292">
        <f t="shared" si="15"/>
        <v>795928.79</v>
      </c>
      <c r="AN137" s="287">
        <f t="shared" si="16"/>
        <v>2732670.84</v>
      </c>
      <c r="AO137" s="295">
        <f t="shared" si="17"/>
        <v>1804438.2200000002</v>
      </c>
      <c r="AP137" s="269">
        <f t="shared" si="18"/>
        <v>928232.61999999965</v>
      </c>
    </row>
    <row r="138" spans="1:42" ht="15" thickBot="1" x14ac:dyDescent="0.25">
      <c r="A138" s="257" t="s">
        <v>326</v>
      </c>
      <c r="B138" s="257" t="s">
        <v>47</v>
      </c>
      <c r="C138" s="296">
        <v>3122</v>
      </c>
      <c r="D138" s="297" t="s">
        <v>939</v>
      </c>
      <c r="E138" s="252" t="s">
        <v>2251</v>
      </c>
      <c r="F138" s="90">
        <v>248626.05</v>
      </c>
      <c r="G138" s="90">
        <v>104933.25</v>
      </c>
      <c r="H138" s="90">
        <v>175173.62</v>
      </c>
      <c r="K138" s="252">
        <v>1080237.45</v>
      </c>
      <c r="L138" s="252">
        <v>184824.07</v>
      </c>
      <c r="O138" s="232">
        <v>79960</v>
      </c>
      <c r="P138" s="232">
        <v>59900.04</v>
      </c>
      <c r="R138" s="232">
        <v>2158</v>
      </c>
      <c r="S138" s="252">
        <v>101860</v>
      </c>
      <c r="U138" s="252">
        <v>33667.96</v>
      </c>
      <c r="V138" s="252">
        <v>2461639.23</v>
      </c>
      <c r="W138" s="74">
        <v>708394.17</v>
      </c>
      <c r="Y138" s="74">
        <v>633.6</v>
      </c>
      <c r="AA138" s="74">
        <v>746865</v>
      </c>
      <c r="AC138" s="91">
        <v>1069367</v>
      </c>
      <c r="AD138" s="91">
        <v>600</v>
      </c>
      <c r="AF138" s="91">
        <v>557824.41</v>
      </c>
      <c r="AG138" s="91">
        <v>74113.960000000006</v>
      </c>
      <c r="AK138" s="267">
        <f t="shared" si="13"/>
        <v>528732.91999999993</v>
      </c>
      <c r="AL138" s="268">
        <f t="shared" si="14"/>
        <v>142018.04</v>
      </c>
      <c r="AM138" s="292">
        <f t="shared" si="15"/>
        <v>386714.87999999989</v>
      </c>
      <c r="AN138" s="287">
        <f t="shared" si="16"/>
        <v>1455892.77</v>
      </c>
      <c r="AO138" s="295">
        <f t="shared" si="17"/>
        <v>1701905.37</v>
      </c>
      <c r="AP138" s="269">
        <f t="shared" si="18"/>
        <v>-246012.60000000009</v>
      </c>
    </row>
    <row r="139" spans="1:42" ht="15" thickBot="1" x14ac:dyDescent="0.25">
      <c r="A139" s="257" t="s">
        <v>326</v>
      </c>
      <c r="B139" s="257" t="s">
        <v>47</v>
      </c>
      <c r="C139" s="296">
        <v>3540</v>
      </c>
      <c r="D139" s="297" t="s">
        <v>940</v>
      </c>
      <c r="E139" s="252" t="s">
        <v>2252</v>
      </c>
      <c r="F139" s="90">
        <v>90921.68</v>
      </c>
      <c r="G139" s="90">
        <v>32052</v>
      </c>
      <c r="H139" s="90">
        <v>106790.83</v>
      </c>
      <c r="K139" s="252">
        <v>2111598.27</v>
      </c>
      <c r="L139" s="252">
        <v>24404.85</v>
      </c>
      <c r="O139" s="232">
        <v>0</v>
      </c>
      <c r="P139" s="232">
        <v>51967.17</v>
      </c>
      <c r="R139" s="232">
        <v>3292</v>
      </c>
      <c r="S139" s="252">
        <v>49470</v>
      </c>
      <c r="T139" s="252">
        <v>-313129.26</v>
      </c>
      <c r="U139" s="252">
        <v>76469.789999999994</v>
      </c>
      <c r="V139" s="252">
        <v>1490475.39</v>
      </c>
      <c r="W139" s="74">
        <v>944301.84</v>
      </c>
      <c r="X139" s="74">
        <v>62920</v>
      </c>
      <c r="Y139" s="74">
        <v>322.17</v>
      </c>
      <c r="AA139" s="74">
        <v>543598.80000000005</v>
      </c>
      <c r="AB139" s="74">
        <v>58670</v>
      </c>
      <c r="AC139" s="91">
        <v>1021798.8</v>
      </c>
      <c r="AF139" s="91">
        <v>653426.31999999995</v>
      </c>
      <c r="AG139" s="91">
        <v>129699.62</v>
      </c>
      <c r="AK139" s="267">
        <f t="shared" si="13"/>
        <v>229764.51</v>
      </c>
      <c r="AL139" s="268">
        <f t="shared" si="14"/>
        <v>55259.17</v>
      </c>
      <c r="AM139" s="292">
        <f t="shared" si="15"/>
        <v>174505.34000000003</v>
      </c>
      <c r="AN139" s="287">
        <f t="shared" si="16"/>
        <v>1609812.81</v>
      </c>
      <c r="AO139" s="295">
        <f t="shared" si="17"/>
        <v>1804924.7400000002</v>
      </c>
      <c r="AP139" s="269">
        <f t="shared" si="18"/>
        <v>-195111.93000000017</v>
      </c>
    </row>
    <row r="140" spans="1:42" ht="15" thickBot="1" x14ac:dyDescent="0.25">
      <c r="A140" s="257" t="s">
        <v>326</v>
      </c>
      <c r="B140" s="257" t="s">
        <v>47</v>
      </c>
      <c r="C140" s="296">
        <v>8043</v>
      </c>
      <c r="D140" s="297" t="s">
        <v>941</v>
      </c>
      <c r="E140" s="252" t="s">
        <v>2253</v>
      </c>
      <c r="F140" s="90">
        <v>295348.55</v>
      </c>
      <c r="G140" s="90">
        <v>21301.05</v>
      </c>
      <c r="H140" s="90">
        <v>336784.74</v>
      </c>
      <c r="K140" s="252">
        <v>185780.67</v>
      </c>
      <c r="L140" s="252">
        <v>627986.87</v>
      </c>
      <c r="O140" s="232">
        <v>0</v>
      </c>
      <c r="P140" s="232">
        <v>0</v>
      </c>
      <c r="R140" s="232">
        <v>0</v>
      </c>
      <c r="S140" s="252">
        <v>148115</v>
      </c>
      <c r="T140" s="252">
        <v>-278782.13</v>
      </c>
      <c r="U140" s="252">
        <v>68915.13</v>
      </c>
      <c r="V140" s="252">
        <v>3511106.83</v>
      </c>
      <c r="W140" s="74">
        <v>1415164.28</v>
      </c>
      <c r="AA140" s="74">
        <v>718925</v>
      </c>
      <c r="AC140" s="91">
        <v>1310774</v>
      </c>
      <c r="AF140" s="91">
        <v>865684.99</v>
      </c>
      <c r="AG140" s="91">
        <v>30142.14</v>
      </c>
      <c r="AK140" s="267">
        <f t="shared" si="13"/>
        <v>653434.34</v>
      </c>
      <c r="AL140" s="268">
        <f t="shared" si="14"/>
        <v>0</v>
      </c>
      <c r="AM140" s="292">
        <f t="shared" si="15"/>
        <v>653434.34</v>
      </c>
      <c r="AN140" s="287">
        <f t="shared" si="16"/>
        <v>2134089.2800000003</v>
      </c>
      <c r="AO140" s="295">
        <f t="shared" si="17"/>
        <v>2206601.1300000004</v>
      </c>
      <c r="AP140" s="269">
        <f t="shared" si="18"/>
        <v>-72511.850000000093</v>
      </c>
    </row>
    <row r="141" spans="1:42" ht="15" thickBot="1" x14ac:dyDescent="0.25">
      <c r="A141" s="257" t="s">
        <v>326</v>
      </c>
      <c r="B141" s="257" t="s">
        <v>47</v>
      </c>
      <c r="C141" s="296">
        <v>4264</v>
      </c>
      <c r="D141" s="297" t="s">
        <v>942</v>
      </c>
      <c r="E141" s="252" t="s">
        <v>2254</v>
      </c>
      <c r="F141" s="90">
        <v>380644.18</v>
      </c>
      <c r="G141" s="90">
        <v>119415.75</v>
      </c>
      <c r="H141" s="90">
        <v>154819.97</v>
      </c>
      <c r="K141" s="252">
        <v>435671.61</v>
      </c>
      <c r="L141" s="252">
        <v>73568.77</v>
      </c>
      <c r="O141" s="232">
        <v>0</v>
      </c>
      <c r="P141" s="232">
        <v>80241.649999999994</v>
      </c>
      <c r="R141" s="232">
        <v>1122</v>
      </c>
      <c r="S141" s="252">
        <v>106375</v>
      </c>
      <c r="U141" s="252">
        <v>-352</v>
      </c>
      <c r="V141" s="252">
        <v>1290976.01</v>
      </c>
      <c r="W141" s="74">
        <v>904411.25</v>
      </c>
      <c r="Y141" s="74">
        <v>938.33</v>
      </c>
      <c r="AA141" s="74">
        <v>956853</v>
      </c>
      <c r="AB141" s="74">
        <v>4800</v>
      </c>
      <c r="AC141" s="91">
        <v>1186057</v>
      </c>
      <c r="AF141" s="91">
        <v>540703.34</v>
      </c>
      <c r="AG141" s="91">
        <v>101840.25</v>
      </c>
      <c r="AK141" s="267">
        <f t="shared" si="13"/>
        <v>654879.9</v>
      </c>
      <c r="AL141" s="268">
        <f t="shared" si="14"/>
        <v>81363.649999999994</v>
      </c>
      <c r="AM141" s="292">
        <f t="shared" si="15"/>
        <v>573516.25</v>
      </c>
      <c r="AN141" s="287">
        <f t="shared" si="16"/>
        <v>1867002.58</v>
      </c>
      <c r="AO141" s="295">
        <f t="shared" si="17"/>
        <v>1828600.5899999999</v>
      </c>
      <c r="AP141" s="269">
        <f t="shared" si="18"/>
        <v>38401.990000000224</v>
      </c>
    </row>
    <row r="142" spans="1:42" ht="15" thickBot="1" x14ac:dyDescent="0.25">
      <c r="A142" s="257" t="s">
        <v>326</v>
      </c>
      <c r="B142" s="257" t="s">
        <v>47</v>
      </c>
      <c r="C142" s="296">
        <v>4475</v>
      </c>
      <c r="D142" s="297" t="s">
        <v>943</v>
      </c>
      <c r="E142" s="252" t="s">
        <v>2255</v>
      </c>
      <c r="F142" s="90">
        <v>156577.57</v>
      </c>
      <c r="G142" s="90">
        <v>12400</v>
      </c>
      <c r="H142" s="90">
        <v>166366.71</v>
      </c>
      <c r="K142" s="252">
        <v>465955.56</v>
      </c>
      <c r="L142" s="252">
        <v>40845.79</v>
      </c>
      <c r="O142" s="232">
        <v>0</v>
      </c>
      <c r="P142" s="232">
        <v>64936.3</v>
      </c>
      <c r="R142" s="232">
        <v>2351</v>
      </c>
      <c r="U142" s="252">
        <v>16075.8</v>
      </c>
      <c r="V142" s="252">
        <v>431311.75</v>
      </c>
      <c r="W142" s="74">
        <v>1601170.53</v>
      </c>
      <c r="Y142" s="74">
        <v>541.29</v>
      </c>
      <c r="AA142" s="74">
        <v>513639</v>
      </c>
      <c r="AC142" s="91">
        <v>954869</v>
      </c>
      <c r="AD142" s="91">
        <v>1700</v>
      </c>
      <c r="AF142" s="91">
        <v>399783.76</v>
      </c>
      <c r="AG142" s="91">
        <v>89538.7</v>
      </c>
      <c r="AK142" s="267">
        <f t="shared" si="13"/>
        <v>335344.28000000003</v>
      </c>
      <c r="AL142" s="268">
        <f t="shared" si="14"/>
        <v>67287.3</v>
      </c>
      <c r="AM142" s="292">
        <f t="shared" si="15"/>
        <v>268056.98000000004</v>
      </c>
      <c r="AN142" s="287">
        <f t="shared" si="16"/>
        <v>2115350.8200000003</v>
      </c>
      <c r="AO142" s="295">
        <f t="shared" si="17"/>
        <v>1445891.46</v>
      </c>
      <c r="AP142" s="269">
        <f t="shared" si="18"/>
        <v>669459.36000000034</v>
      </c>
    </row>
    <row r="143" spans="1:42" ht="15" thickBot="1" x14ac:dyDescent="0.25">
      <c r="A143" s="257" t="s">
        <v>326</v>
      </c>
      <c r="B143" s="257" t="s">
        <v>47</v>
      </c>
      <c r="C143" s="296">
        <v>4153</v>
      </c>
      <c r="D143" s="297" t="s">
        <v>944</v>
      </c>
      <c r="E143" s="252" t="s">
        <v>2256</v>
      </c>
      <c r="F143" s="90">
        <v>214424.11</v>
      </c>
      <c r="G143" s="90">
        <v>39103.85</v>
      </c>
      <c r="H143" s="90">
        <v>183665.3</v>
      </c>
      <c r="K143" s="252">
        <v>684532.37</v>
      </c>
      <c r="L143" s="252">
        <v>119446.83</v>
      </c>
      <c r="O143" s="232">
        <v>0</v>
      </c>
      <c r="P143" s="232">
        <v>59759.3</v>
      </c>
      <c r="R143" s="232">
        <v>1545</v>
      </c>
      <c r="S143" s="252">
        <v>54400</v>
      </c>
      <c r="U143" s="252">
        <v>102514.45</v>
      </c>
      <c r="V143" s="252">
        <v>2115546</v>
      </c>
      <c r="W143" s="74">
        <v>858701.16</v>
      </c>
      <c r="X143" s="74">
        <v>10500</v>
      </c>
      <c r="Y143" s="74">
        <v>634.33000000000004</v>
      </c>
      <c r="AA143" s="74">
        <v>579978</v>
      </c>
      <c r="AB143" s="74">
        <v>11800</v>
      </c>
      <c r="AC143" s="91">
        <v>909403</v>
      </c>
      <c r="AF143" s="91">
        <v>517984.65</v>
      </c>
      <c r="AG143" s="91">
        <v>78700.72</v>
      </c>
      <c r="AK143" s="267">
        <f t="shared" si="13"/>
        <v>437193.26</v>
      </c>
      <c r="AL143" s="268">
        <f t="shared" si="14"/>
        <v>61304.3</v>
      </c>
      <c r="AM143" s="292">
        <f t="shared" si="15"/>
        <v>375888.96</v>
      </c>
      <c r="AN143" s="287">
        <f t="shared" si="16"/>
        <v>1461613.49</v>
      </c>
      <c r="AO143" s="295">
        <f t="shared" si="17"/>
        <v>1506088.3699999999</v>
      </c>
      <c r="AP143" s="269">
        <f t="shared" si="18"/>
        <v>-44474.879999999888</v>
      </c>
    </row>
    <row r="144" spans="1:42" ht="15" thickBot="1" x14ac:dyDescent="0.25">
      <c r="A144" s="257" t="s">
        <v>326</v>
      </c>
      <c r="B144" s="257" t="s">
        <v>47</v>
      </c>
      <c r="C144" s="296">
        <v>2552</v>
      </c>
      <c r="D144" s="297" t="s">
        <v>945</v>
      </c>
      <c r="E144" s="252" t="s">
        <v>2257</v>
      </c>
      <c r="F144" s="90">
        <v>66318.77</v>
      </c>
      <c r="G144" s="90">
        <v>5500</v>
      </c>
      <c r="H144" s="90">
        <v>120853.01</v>
      </c>
      <c r="K144" s="252">
        <v>1256648.82</v>
      </c>
      <c r="L144" s="252">
        <v>13630.03</v>
      </c>
      <c r="O144" s="232">
        <v>0</v>
      </c>
      <c r="P144" s="232">
        <v>49257.53</v>
      </c>
      <c r="R144" s="232">
        <v>1483</v>
      </c>
      <c r="U144" s="252">
        <v>45030.15</v>
      </c>
      <c r="V144" s="252">
        <v>2263113.85</v>
      </c>
      <c r="W144" s="74">
        <v>569650.78</v>
      </c>
      <c r="Y144" s="74">
        <v>311.3</v>
      </c>
      <c r="AA144" s="74">
        <v>594996</v>
      </c>
      <c r="AC144" s="91">
        <v>860991</v>
      </c>
      <c r="AD144" s="91">
        <v>4160</v>
      </c>
      <c r="AF144" s="91">
        <v>332936.71000000002</v>
      </c>
      <c r="AG144" s="91">
        <v>90052.38</v>
      </c>
      <c r="AK144" s="267">
        <f t="shared" si="13"/>
        <v>192671.78</v>
      </c>
      <c r="AL144" s="268">
        <f t="shared" si="14"/>
        <v>50740.53</v>
      </c>
      <c r="AM144" s="292">
        <f t="shared" si="15"/>
        <v>141931.25</v>
      </c>
      <c r="AN144" s="287">
        <f t="shared" si="16"/>
        <v>1164958.08</v>
      </c>
      <c r="AO144" s="295">
        <f t="shared" si="17"/>
        <v>1288140.0899999999</v>
      </c>
      <c r="AP144" s="269">
        <f t="shared" si="18"/>
        <v>-123182.00999999978</v>
      </c>
    </row>
    <row r="145" spans="1:42" ht="15" thickBot="1" x14ac:dyDescent="0.25">
      <c r="A145" s="257" t="s">
        <v>326</v>
      </c>
      <c r="B145" s="257" t="s">
        <v>47</v>
      </c>
      <c r="C145" s="296">
        <v>5199</v>
      </c>
      <c r="D145" s="297" t="s">
        <v>946</v>
      </c>
      <c r="E145" s="252" t="s">
        <v>2258</v>
      </c>
      <c r="F145" s="90">
        <v>93605.47</v>
      </c>
      <c r="G145" s="90">
        <v>20581.5</v>
      </c>
      <c r="H145" s="90">
        <v>326800.19</v>
      </c>
      <c r="K145" s="252">
        <v>729960.8</v>
      </c>
      <c r="L145" s="252">
        <v>28557.34</v>
      </c>
      <c r="O145" s="232">
        <v>0</v>
      </c>
      <c r="P145" s="232">
        <v>71383.31</v>
      </c>
      <c r="R145" s="232">
        <v>2737</v>
      </c>
      <c r="S145" s="252">
        <v>10000</v>
      </c>
      <c r="U145" s="252">
        <v>140107.18</v>
      </c>
      <c r="V145" s="252">
        <v>2512572.4500000002</v>
      </c>
      <c r="W145" s="74">
        <v>941943.29</v>
      </c>
      <c r="X145" s="74">
        <v>47000</v>
      </c>
      <c r="Y145" s="74">
        <v>502.5</v>
      </c>
      <c r="AA145" s="74">
        <v>960771</v>
      </c>
      <c r="AC145" s="91">
        <v>1391571</v>
      </c>
      <c r="AD145" s="91">
        <v>960</v>
      </c>
      <c r="AF145" s="91">
        <v>528744.31000000006</v>
      </c>
      <c r="AG145" s="91">
        <v>33167.85</v>
      </c>
      <c r="AI145" s="91">
        <v>156552.35</v>
      </c>
      <c r="AK145" s="267">
        <f t="shared" si="13"/>
        <v>440987.16000000003</v>
      </c>
      <c r="AL145" s="268">
        <f t="shared" si="14"/>
        <v>74120.31</v>
      </c>
      <c r="AM145" s="292">
        <f t="shared" si="15"/>
        <v>366866.85000000003</v>
      </c>
      <c r="AN145" s="287">
        <f t="shared" si="16"/>
        <v>1950216.79</v>
      </c>
      <c r="AO145" s="295">
        <f t="shared" si="17"/>
        <v>2110995.5100000002</v>
      </c>
      <c r="AP145" s="269">
        <f t="shared" si="18"/>
        <v>-160778.7200000002</v>
      </c>
    </row>
    <row r="146" spans="1:42" ht="15" thickBot="1" x14ac:dyDescent="0.25">
      <c r="A146" s="257" t="s">
        <v>326</v>
      </c>
      <c r="B146" s="257" t="s">
        <v>47</v>
      </c>
      <c r="C146" s="296">
        <v>7299</v>
      </c>
      <c r="D146" s="297" t="s">
        <v>947</v>
      </c>
      <c r="E146" s="252" t="s">
        <v>2259</v>
      </c>
      <c r="F146" s="90">
        <v>146722.46</v>
      </c>
      <c r="G146" s="90">
        <v>38290.449999999997</v>
      </c>
      <c r="H146" s="90">
        <v>164288.5</v>
      </c>
      <c r="K146" s="252">
        <v>1989798.66</v>
      </c>
      <c r="L146" s="252">
        <v>697012.75</v>
      </c>
      <c r="O146" s="232">
        <v>0</v>
      </c>
      <c r="P146" s="232">
        <v>74578.58</v>
      </c>
      <c r="R146" s="232">
        <v>2454</v>
      </c>
      <c r="U146" s="252">
        <v>216126.25</v>
      </c>
      <c r="V146" s="252">
        <v>1298036.29</v>
      </c>
      <c r="W146" s="74">
        <v>1033168.25</v>
      </c>
      <c r="Y146" s="74">
        <v>509.25</v>
      </c>
      <c r="AA146" s="74">
        <v>694637</v>
      </c>
      <c r="AB146" s="74">
        <v>6700</v>
      </c>
      <c r="AC146" s="91">
        <v>1096417</v>
      </c>
      <c r="AF146" s="91">
        <v>600607.05000000005</v>
      </c>
      <c r="AG146" s="91">
        <v>236060.34</v>
      </c>
      <c r="AK146" s="267">
        <f t="shared" si="13"/>
        <v>349301.41</v>
      </c>
      <c r="AL146" s="268">
        <f t="shared" si="14"/>
        <v>77032.58</v>
      </c>
      <c r="AM146" s="292">
        <f t="shared" si="15"/>
        <v>272268.82999999996</v>
      </c>
      <c r="AN146" s="287">
        <f t="shared" si="16"/>
        <v>1735014.5</v>
      </c>
      <c r="AO146" s="295">
        <f t="shared" si="17"/>
        <v>1933084.3900000001</v>
      </c>
      <c r="AP146" s="269">
        <f t="shared" si="18"/>
        <v>-198069.89000000013</v>
      </c>
    </row>
    <row r="147" spans="1:42" ht="15" thickBot="1" x14ac:dyDescent="0.25">
      <c r="A147" s="257" t="s">
        <v>330</v>
      </c>
      <c r="B147" s="257" t="s">
        <v>48</v>
      </c>
      <c r="C147" s="296">
        <v>3325</v>
      </c>
      <c r="D147" s="297" t="s">
        <v>948</v>
      </c>
      <c r="E147" s="252" t="s">
        <v>2260</v>
      </c>
      <c r="F147" s="90">
        <v>225655.18</v>
      </c>
      <c r="G147" s="90">
        <v>67708.800000000003</v>
      </c>
      <c r="H147" s="90">
        <v>561816.93999999994</v>
      </c>
      <c r="K147" s="252">
        <v>776813.03</v>
      </c>
      <c r="L147" s="252">
        <v>165188.69</v>
      </c>
      <c r="O147" s="232">
        <v>63</v>
      </c>
      <c r="P147" s="232">
        <v>74111.58</v>
      </c>
      <c r="U147" s="252">
        <v>301959.06</v>
      </c>
      <c r="V147" s="252">
        <v>1854562.35</v>
      </c>
      <c r="W147" s="74">
        <v>694396.22</v>
      </c>
      <c r="X147" s="74">
        <v>44280</v>
      </c>
      <c r="Y147" s="74">
        <v>1640.25</v>
      </c>
      <c r="AA147" s="74">
        <v>456813</v>
      </c>
      <c r="AB147" s="74">
        <v>51928.800000000003</v>
      </c>
      <c r="AC147" s="91">
        <v>962353</v>
      </c>
      <c r="AF147" s="91">
        <v>532595.72</v>
      </c>
      <c r="AG147" s="91">
        <v>113279.34</v>
      </c>
      <c r="AK147" s="267">
        <f t="shared" si="13"/>
        <v>855180.91999999993</v>
      </c>
      <c r="AL147" s="268">
        <f t="shared" si="14"/>
        <v>74174.58</v>
      </c>
      <c r="AM147" s="292">
        <f t="shared" si="15"/>
        <v>781006.34</v>
      </c>
      <c r="AN147" s="287">
        <f t="shared" si="16"/>
        <v>1249058.27</v>
      </c>
      <c r="AO147" s="295">
        <f t="shared" si="17"/>
        <v>1608228.06</v>
      </c>
      <c r="AP147" s="269">
        <f t="shared" si="18"/>
        <v>-359169.79000000004</v>
      </c>
    </row>
    <row r="148" spans="1:42" ht="15" thickBot="1" x14ac:dyDescent="0.25">
      <c r="A148" s="257" t="s">
        <v>330</v>
      </c>
      <c r="B148" s="257" t="s">
        <v>48</v>
      </c>
      <c r="C148" s="296">
        <v>5397</v>
      </c>
      <c r="D148" s="297" t="s">
        <v>949</v>
      </c>
      <c r="E148" s="252" t="s">
        <v>2261</v>
      </c>
      <c r="F148" s="90">
        <v>1262010.24</v>
      </c>
      <c r="G148" s="90">
        <v>47506.15</v>
      </c>
      <c r="H148" s="90">
        <v>73580.02</v>
      </c>
      <c r="K148" s="252">
        <v>922427.11</v>
      </c>
      <c r="L148" s="252">
        <v>422375.23</v>
      </c>
      <c r="O148" s="232">
        <v>0</v>
      </c>
      <c r="P148" s="232">
        <v>81700</v>
      </c>
      <c r="U148" s="252">
        <v>486310.76</v>
      </c>
      <c r="V148" s="252">
        <v>3974625.34</v>
      </c>
      <c r="W148" s="74">
        <v>1141708.57</v>
      </c>
      <c r="X148" s="74">
        <v>237850</v>
      </c>
      <c r="Y148" s="74">
        <v>2154.7399999999998</v>
      </c>
      <c r="AA148" s="74">
        <v>530838</v>
      </c>
      <c r="AB148" s="74">
        <v>67448.960000000006</v>
      </c>
      <c r="AC148" s="91">
        <v>1054558</v>
      </c>
      <c r="AF148" s="91">
        <v>459766.53</v>
      </c>
      <c r="AG148" s="91">
        <v>182628.27</v>
      </c>
      <c r="AJ148" s="91">
        <v>800</v>
      </c>
      <c r="AK148" s="267">
        <f t="shared" si="13"/>
        <v>1383096.41</v>
      </c>
      <c r="AL148" s="268">
        <f t="shared" si="14"/>
        <v>81700</v>
      </c>
      <c r="AM148" s="292">
        <f t="shared" si="15"/>
        <v>1301396.4099999999</v>
      </c>
      <c r="AN148" s="287">
        <f t="shared" si="16"/>
        <v>1980000.27</v>
      </c>
      <c r="AO148" s="295">
        <f t="shared" si="17"/>
        <v>1697752.8</v>
      </c>
      <c r="AP148" s="269">
        <f t="shared" si="18"/>
        <v>282247.46999999997</v>
      </c>
    </row>
    <row r="149" spans="1:42" ht="15" thickBot="1" x14ac:dyDescent="0.25">
      <c r="A149" s="257" t="s">
        <v>330</v>
      </c>
      <c r="B149" s="257" t="s">
        <v>48</v>
      </c>
      <c r="C149" s="296">
        <v>2048</v>
      </c>
      <c r="D149" s="297" t="s">
        <v>950</v>
      </c>
      <c r="E149" s="252" t="s">
        <v>2262</v>
      </c>
      <c r="F149" s="90">
        <v>416089.36</v>
      </c>
      <c r="G149" s="90">
        <v>4624</v>
      </c>
      <c r="H149" s="90">
        <v>50329.31</v>
      </c>
      <c r="K149" s="252">
        <v>1061853.75</v>
      </c>
      <c r="L149" s="252">
        <v>315900.81</v>
      </c>
      <c r="M149" s="252">
        <v>3500</v>
      </c>
      <c r="O149" s="232">
        <v>9300</v>
      </c>
      <c r="P149" s="232">
        <v>65420.68</v>
      </c>
      <c r="U149" s="252">
        <v>128779.28</v>
      </c>
      <c r="V149" s="252">
        <v>2427116.52</v>
      </c>
      <c r="W149" s="74">
        <v>379008.71</v>
      </c>
      <c r="Y149" s="74">
        <v>883.88</v>
      </c>
      <c r="AA149" s="74">
        <v>1035399.4</v>
      </c>
      <c r="AB149" s="74">
        <v>36936.639999999999</v>
      </c>
      <c r="AC149" s="91">
        <v>1186299.3999999999</v>
      </c>
      <c r="AF149" s="91">
        <v>356951.14</v>
      </c>
      <c r="AG149" s="91">
        <v>131483.22</v>
      </c>
      <c r="AJ149" s="91">
        <v>650</v>
      </c>
      <c r="AK149" s="267">
        <f t="shared" si="13"/>
        <v>471042.67</v>
      </c>
      <c r="AL149" s="268">
        <f t="shared" si="14"/>
        <v>74720.679999999993</v>
      </c>
      <c r="AM149" s="292">
        <f t="shared" si="15"/>
        <v>396321.99</v>
      </c>
      <c r="AN149" s="287">
        <f t="shared" si="16"/>
        <v>1452228.63</v>
      </c>
      <c r="AO149" s="295">
        <f t="shared" si="17"/>
        <v>1675383.76</v>
      </c>
      <c r="AP149" s="269">
        <f t="shared" si="18"/>
        <v>-223155.13000000012</v>
      </c>
    </row>
    <row r="150" spans="1:42" ht="15" thickBot="1" x14ac:dyDescent="0.25">
      <c r="A150" s="257" t="s">
        <v>330</v>
      </c>
      <c r="B150" s="257" t="s">
        <v>48</v>
      </c>
      <c r="C150" s="296">
        <v>5559</v>
      </c>
      <c r="D150" s="297" t="s">
        <v>951</v>
      </c>
      <c r="E150" s="252" t="s">
        <v>2263</v>
      </c>
      <c r="F150" s="90">
        <v>758503.75</v>
      </c>
      <c r="G150" s="90">
        <v>17121.419999999998</v>
      </c>
      <c r="H150" s="90">
        <v>233081.31</v>
      </c>
      <c r="K150" s="252">
        <v>887182.11</v>
      </c>
      <c r="L150" s="252">
        <v>496539.05</v>
      </c>
      <c r="O150" s="232">
        <v>440</v>
      </c>
      <c r="P150" s="232">
        <v>79400</v>
      </c>
      <c r="R150" s="232">
        <v>2005.62</v>
      </c>
      <c r="U150" s="252">
        <v>502435.42</v>
      </c>
      <c r="V150" s="252">
        <v>2538450.7999999998</v>
      </c>
      <c r="W150" s="74">
        <v>510565.27</v>
      </c>
      <c r="Y150" s="74">
        <v>1421.8</v>
      </c>
      <c r="AA150" s="74">
        <v>1265475</v>
      </c>
      <c r="AB150" s="74">
        <v>109335.96</v>
      </c>
      <c r="AC150" s="91">
        <v>1518649</v>
      </c>
      <c r="AF150" s="91">
        <v>466717.54</v>
      </c>
      <c r="AG150" s="91">
        <v>181591.29</v>
      </c>
      <c r="AK150" s="267">
        <f t="shared" si="13"/>
        <v>1008706.48</v>
      </c>
      <c r="AL150" s="268">
        <f t="shared" si="14"/>
        <v>81845.62</v>
      </c>
      <c r="AM150" s="292">
        <f t="shared" si="15"/>
        <v>926860.86</v>
      </c>
      <c r="AN150" s="287">
        <f t="shared" si="16"/>
        <v>1886798.03</v>
      </c>
      <c r="AO150" s="295">
        <f t="shared" si="17"/>
        <v>2166957.83</v>
      </c>
      <c r="AP150" s="269">
        <f t="shared" si="18"/>
        <v>-280159.80000000005</v>
      </c>
    </row>
    <row r="151" spans="1:42" ht="15" thickBot="1" x14ac:dyDescent="0.25">
      <c r="A151" s="257" t="s">
        <v>330</v>
      </c>
      <c r="B151" s="257" t="s">
        <v>48</v>
      </c>
      <c r="C151" s="296">
        <v>3394</v>
      </c>
      <c r="D151" s="297" t="s">
        <v>952</v>
      </c>
      <c r="E151" s="252" t="s">
        <v>2264</v>
      </c>
      <c r="F151" s="90">
        <v>756577.5</v>
      </c>
      <c r="G151" s="90">
        <v>49236.02</v>
      </c>
      <c r="H151" s="90">
        <v>367119.46</v>
      </c>
      <c r="K151" s="252">
        <v>1041828.13</v>
      </c>
      <c r="L151" s="252">
        <v>402816.53</v>
      </c>
      <c r="O151" s="232">
        <v>6760</v>
      </c>
      <c r="P151" s="232">
        <v>416916.43</v>
      </c>
      <c r="U151" s="252">
        <v>291191.95</v>
      </c>
      <c r="V151" s="252">
        <v>3053279.47</v>
      </c>
      <c r="W151" s="74">
        <v>1053909.55</v>
      </c>
      <c r="Y151" s="74">
        <v>1396.8</v>
      </c>
      <c r="AA151" s="74">
        <v>627564</v>
      </c>
      <c r="AB151" s="74">
        <v>184405.84</v>
      </c>
      <c r="AC151" s="91">
        <v>1066388</v>
      </c>
      <c r="AF151" s="91">
        <v>747937.01</v>
      </c>
      <c r="AG151" s="91">
        <v>91447.02</v>
      </c>
      <c r="AK151" s="267">
        <f t="shared" si="13"/>
        <v>1172932.98</v>
      </c>
      <c r="AL151" s="268">
        <f t="shared" si="14"/>
        <v>423676.43</v>
      </c>
      <c r="AM151" s="292">
        <f t="shared" si="15"/>
        <v>749256.55</v>
      </c>
      <c r="AN151" s="287">
        <f t="shared" si="16"/>
        <v>1867276.1900000002</v>
      </c>
      <c r="AO151" s="295">
        <f t="shared" si="17"/>
        <v>1905772.03</v>
      </c>
      <c r="AP151" s="269">
        <f t="shared" si="18"/>
        <v>-38495.839999999851</v>
      </c>
    </row>
    <row r="152" spans="1:42" ht="15" thickBot="1" x14ac:dyDescent="0.25">
      <c r="A152" s="257" t="s">
        <v>330</v>
      </c>
      <c r="B152" s="257" t="s">
        <v>48</v>
      </c>
      <c r="C152" s="296">
        <v>4182</v>
      </c>
      <c r="D152" s="297" t="s">
        <v>953</v>
      </c>
      <c r="E152" s="252" t="s">
        <v>2265</v>
      </c>
      <c r="F152" s="90">
        <v>349192.41</v>
      </c>
      <c r="G152" s="90">
        <v>11411</v>
      </c>
      <c r="H152" s="90">
        <v>57851.93</v>
      </c>
      <c r="K152" s="252">
        <v>256214.96</v>
      </c>
      <c r="L152" s="252">
        <v>194866.22</v>
      </c>
      <c r="P152" s="232">
        <v>83378.600000000006</v>
      </c>
      <c r="U152" s="252">
        <v>411308.96</v>
      </c>
      <c r="V152" s="252">
        <v>1819262.69</v>
      </c>
      <c r="W152" s="74">
        <v>656031.59</v>
      </c>
      <c r="Y152" s="74">
        <v>743.16</v>
      </c>
      <c r="AA152" s="74">
        <v>637686</v>
      </c>
      <c r="AB152" s="74">
        <v>81130.559999999998</v>
      </c>
      <c r="AC152" s="91">
        <v>1070886</v>
      </c>
      <c r="AF152" s="91">
        <v>398764.9</v>
      </c>
      <c r="AG152" s="91">
        <v>59345.11</v>
      </c>
      <c r="AK152" s="267">
        <f t="shared" si="13"/>
        <v>418455.33999999997</v>
      </c>
      <c r="AL152" s="268">
        <f t="shared" si="14"/>
        <v>83378.600000000006</v>
      </c>
      <c r="AM152" s="292">
        <f t="shared" si="15"/>
        <v>335076.74</v>
      </c>
      <c r="AN152" s="287">
        <f t="shared" si="16"/>
        <v>1375591.31</v>
      </c>
      <c r="AO152" s="295">
        <f t="shared" si="17"/>
        <v>1528996.01</v>
      </c>
      <c r="AP152" s="269">
        <f t="shared" si="18"/>
        <v>-153404.69999999995</v>
      </c>
    </row>
    <row r="153" spans="1:42" ht="15" thickBot="1" x14ac:dyDescent="0.25">
      <c r="A153" s="257" t="s">
        <v>330</v>
      </c>
      <c r="B153" s="257" t="s">
        <v>48</v>
      </c>
      <c r="C153" s="296">
        <v>4497</v>
      </c>
      <c r="D153" s="297" t="s">
        <v>954</v>
      </c>
      <c r="E153" s="252" t="s">
        <v>2266</v>
      </c>
      <c r="F153" s="90">
        <v>213003</v>
      </c>
      <c r="G153" s="90">
        <v>7334.7</v>
      </c>
      <c r="H153" s="90">
        <v>541042.53</v>
      </c>
      <c r="K153" s="252">
        <v>994965.5</v>
      </c>
      <c r="L153" s="252">
        <v>157053.87</v>
      </c>
      <c r="O153" s="232">
        <v>15310</v>
      </c>
      <c r="P153" s="232">
        <v>81238</v>
      </c>
      <c r="U153" s="252">
        <v>363417.3</v>
      </c>
      <c r="V153" s="252">
        <v>2522678.58</v>
      </c>
      <c r="W153" s="74">
        <v>379186.8</v>
      </c>
      <c r="Y153" s="74">
        <v>444.56</v>
      </c>
      <c r="AA153" s="74">
        <v>1157205</v>
      </c>
      <c r="AB153" s="74">
        <v>47359.24</v>
      </c>
      <c r="AC153" s="91">
        <v>1358585</v>
      </c>
      <c r="AF153" s="91">
        <v>385744.13</v>
      </c>
      <c r="AG153" s="91">
        <v>128927.64</v>
      </c>
      <c r="AK153" s="267">
        <f t="shared" si="13"/>
        <v>761380.23</v>
      </c>
      <c r="AL153" s="268">
        <f t="shared" si="14"/>
        <v>96548</v>
      </c>
      <c r="AM153" s="292">
        <f t="shared" si="15"/>
        <v>664832.23</v>
      </c>
      <c r="AN153" s="287">
        <f t="shared" si="16"/>
        <v>1584195.5999999999</v>
      </c>
      <c r="AO153" s="295">
        <f t="shared" si="17"/>
        <v>1873256.7699999998</v>
      </c>
      <c r="AP153" s="269">
        <f t="shared" si="18"/>
        <v>-289061.16999999993</v>
      </c>
    </row>
    <row r="154" spans="1:42" ht="15" thickBot="1" x14ac:dyDescent="0.25">
      <c r="A154" s="257" t="s">
        <v>330</v>
      </c>
      <c r="B154" s="257" t="s">
        <v>48</v>
      </c>
      <c r="C154" s="296">
        <v>4239</v>
      </c>
      <c r="D154" s="297" t="s">
        <v>955</v>
      </c>
      <c r="E154" s="252" t="s">
        <v>2267</v>
      </c>
      <c r="F154" s="90">
        <v>272799.65999999997</v>
      </c>
      <c r="G154" s="90">
        <v>2678</v>
      </c>
      <c r="H154" s="90">
        <v>83640.929999999993</v>
      </c>
      <c r="K154" s="252">
        <v>1216198.21</v>
      </c>
      <c r="L154" s="252">
        <v>285100</v>
      </c>
      <c r="O154" s="232">
        <v>2400</v>
      </c>
      <c r="P154" s="232">
        <v>70601.3</v>
      </c>
      <c r="U154" s="252">
        <v>324338.53000000003</v>
      </c>
      <c r="V154" s="252">
        <v>4801199.47</v>
      </c>
      <c r="W154" s="74">
        <v>442470.27</v>
      </c>
      <c r="Y154" s="74">
        <v>650.20000000000005</v>
      </c>
      <c r="AA154" s="74">
        <v>217539</v>
      </c>
      <c r="AB154" s="74">
        <v>68816.56</v>
      </c>
      <c r="AC154" s="91">
        <v>520299</v>
      </c>
      <c r="AF154" s="91">
        <v>474036.91</v>
      </c>
      <c r="AG154" s="91">
        <v>212990.04</v>
      </c>
      <c r="AK154" s="267">
        <f t="shared" si="13"/>
        <v>359118.58999999997</v>
      </c>
      <c r="AL154" s="268">
        <f t="shared" si="14"/>
        <v>73001.3</v>
      </c>
      <c r="AM154" s="292">
        <f t="shared" si="15"/>
        <v>286117.28999999998</v>
      </c>
      <c r="AN154" s="287">
        <f t="shared" si="16"/>
        <v>729476.03</v>
      </c>
      <c r="AO154" s="295">
        <f t="shared" si="17"/>
        <v>1207325.95</v>
      </c>
      <c r="AP154" s="269">
        <f t="shared" si="18"/>
        <v>-477849.91999999993</v>
      </c>
    </row>
    <row r="155" spans="1:42" ht="15" thickBot="1" x14ac:dyDescent="0.25">
      <c r="A155" s="257" t="s">
        <v>330</v>
      </c>
      <c r="B155" s="257" t="s">
        <v>48</v>
      </c>
      <c r="C155" s="296">
        <v>3891</v>
      </c>
      <c r="D155" s="297" t="s">
        <v>956</v>
      </c>
      <c r="E155" s="252" t="s">
        <v>2268</v>
      </c>
      <c r="F155" s="90">
        <v>104189.78</v>
      </c>
      <c r="G155" s="90">
        <v>24761.9</v>
      </c>
      <c r="H155" s="90">
        <v>327449.93</v>
      </c>
      <c r="K155" s="252">
        <v>1387646.39</v>
      </c>
      <c r="L155" s="252">
        <v>216780.44</v>
      </c>
      <c r="O155" s="232">
        <v>23000</v>
      </c>
      <c r="P155" s="232">
        <v>168077.78</v>
      </c>
      <c r="U155" s="252">
        <v>1077311.21</v>
      </c>
      <c r="V155" s="252">
        <v>5209136.26</v>
      </c>
      <c r="W155" s="74">
        <v>633831.24</v>
      </c>
      <c r="Y155" s="74">
        <v>311.26</v>
      </c>
      <c r="AA155" s="74">
        <v>922026</v>
      </c>
      <c r="AB155" s="74">
        <v>79891.92</v>
      </c>
      <c r="AC155" s="91">
        <v>1260426</v>
      </c>
      <c r="AF155" s="91">
        <v>490778.76</v>
      </c>
      <c r="AG155" s="91">
        <v>238906.74</v>
      </c>
      <c r="AK155" s="267">
        <f t="shared" si="13"/>
        <v>456401.61</v>
      </c>
      <c r="AL155" s="268">
        <f t="shared" si="14"/>
        <v>191077.78</v>
      </c>
      <c r="AM155" s="292">
        <f t="shared" si="15"/>
        <v>265323.82999999996</v>
      </c>
      <c r="AN155" s="287">
        <f t="shared" si="16"/>
        <v>1636060.42</v>
      </c>
      <c r="AO155" s="295">
        <f t="shared" si="17"/>
        <v>1990111.5</v>
      </c>
      <c r="AP155" s="269">
        <f t="shared" si="18"/>
        <v>-354051.08000000007</v>
      </c>
    </row>
    <row r="156" spans="1:42" ht="15" thickBot="1" x14ac:dyDescent="0.25">
      <c r="A156" s="257" t="s">
        <v>330</v>
      </c>
      <c r="B156" s="257" t="s">
        <v>48</v>
      </c>
      <c r="C156" s="296">
        <v>3687</v>
      </c>
      <c r="D156" s="297" t="s">
        <v>957</v>
      </c>
      <c r="E156" s="252" t="s">
        <v>2269</v>
      </c>
      <c r="F156" s="90">
        <v>440420.49</v>
      </c>
      <c r="G156" s="90">
        <v>18795</v>
      </c>
      <c r="H156" s="90">
        <v>255433.57</v>
      </c>
      <c r="K156" s="252">
        <v>912872.17</v>
      </c>
      <c r="L156" s="252">
        <v>140744.97</v>
      </c>
      <c r="O156" s="232">
        <v>3000</v>
      </c>
      <c r="P156" s="232">
        <v>125022.28</v>
      </c>
      <c r="U156" s="252">
        <v>365666.13</v>
      </c>
      <c r="V156" s="252">
        <v>2453318.4700000002</v>
      </c>
      <c r="W156" s="74">
        <v>352579.61</v>
      </c>
      <c r="Y156" s="74">
        <v>906.87</v>
      </c>
      <c r="AA156" s="74">
        <v>518994</v>
      </c>
      <c r="AB156" s="74">
        <v>58592.42</v>
      </c>
      <c r="AC156" s="91">
        <v>655610.5</v>
      </c>
      <c r="AF156" s="91">
        <v>476638.45</v>
      </c>
      <c r="AG156" s="91">
        <v>131711.67000000001</v>
      </c>
      <c r="AK156" s="267">
        <f t="shared" si="13"/>
        <v>714649.06</v>
      </c>
      <c r="AL156" s="268">
        <f t="shared" si="14"/>
        <v>128022.28</v>
      </c>
      <c r="AM156" s="292">
        <f t="shared" si="15"/>
        <v>586626.78</v>
      </c>
      <c r="AN156" s="287">
        <f t="shared" si="16"/>
        <v>931072.9</v>
      </c>
      <c r="AO156" s="295">
        <f t="shared" si="17"/>
        <v>1263960.6199999999</v>
      </c>
      <c r="AP156" s="269">
        <f t="shared" si="18"/>
        <v>-332887.71999999986</v>
      </c>
    </row>
    <row r="157" spans="1:42" ht="15" thickBot="1" x14ac:dyDescent="0.25">
      <c r="A157" s="257" t="s">
        <v>330</v>
      </c>
      <c r="B157" s="257" t="s">
        <v>48</v>
      </c>
      <c r="C157" s="296">
        <v>7013</v>
      </c>
      <c r="D157" s="297" t="s">
        <v>958</v>
      </c>
      <c r="E157" s="252" t="s">
        <v>2270</v>
      </c>
      <c r="F157" s="90">
        <v>828652.27</v>
      </c>
      <c r="G157" s="90">
        <v>65091.43</v>
      </c>
      <c r="H157" s="90">
        <v>372151.3</v>
      </c>
      <c r="K157" s="252">
        <v>330016.53000000003</v>
      </c>
      <c r="L157" s="252">
        <v>1303229.6399999999</v>
      </c>
      <c r="O157" s="232">
        <v>41040</v>
      </c>
      <c r="P157" s="232">
        <v>115831.54</v>
      </c>
      <c r="S157" s="252">
        <v>3100</v>
      </c>
      <c r="U157" s="252">
        <v>558350.16</v>
      </c>
      <c r="V157" s="252">
        <v>4517827.99</v>
      </c>
      <c r="W157" s="74">
        <v>1059007.1599999999</v>
      </c>
      <c r="Y157" s="74">
        <v>1570.42</v>
      </c>
      <c r="AA157" s="74">
        <v>913899</v>
      </c>
      <c r="AB157" s="74">
        <v>120514.17</v>
      </c>
      <c r="AC157" s="91">
        <v>1302520.45</v>
      </c>
      <c r="AF157" s="91">
        <v>664678.89</v>
      </c>
      <c r="AG157" s="91">
        <v>185314.18</v>
      </c>
      <c r="AK157" s="267">
        <f t="shared" si="13"/>
        <v>1265895</v>
      </c>
      <c r="AL157" s="268">
        <f t="shared" si="14"/>
        <v>156871.53999999998</v>
      </c>
      <c r="AM157" s="292">
        <f t="shared" si="15"/>
        <v>1109023.46</v>
      </c>
      <c r="AN157" s="287">
        <f t="shared" si="16"/>
        <v>2094990.7499999998</v>
      </c>
      <c r="AO157" s="295">
        <f t="shared" si="17"/>
        <v>2152513.52</v>
      </c>
      <c r="AP157" s="269">
        <f t="shared" si="18"/>
        <v>-57522.770000000251</v>
      </c>
    </row>
    <row r="158" spans="1:42" ht="15" thickBot="1" x14ac:dyDescent="0.25">
      <c r="A158" s="257" t="s">
        <v>330</v>
      </c>
      <c r="B158" s="257" t="s">
        <v>48</v>
      </c>
      <c r="C158" s="296">
        <v>4588</v>
      </c>
      <c r="D158" s="297" t="s">
        <v>959</v>
      </c>
      <c r="E158" s="252" t="s">
        <v>2271</v>
      </c>
      <c r="F158" s="90">
        <v>570618.15</v>
      </c>
      <c r="G158" s="90">
        <v>4621.5</v>
      </c>
      <c r="H158" s="90">
        <v>45609.86</v>
      </c>
      <c r="K158" s="252">
        <v>552992.36</v>
      </c>
      <c r="L158" s="252">
        <v>160375.57</v>
      </c>
      <c r="O158" s="232">
        <v>0</v>
      </c>
      <c r="P158" s="232">
        <v>75866.41</v>
      </c>
      <c r="U158" s="252">
        <v>385962.23</v>
      </c>
      <c r="V158" s="252">
        <v>3061336.79</v>
      </c>
      <c r="W158" s="74">
        <v>601630.57999999996</v>
      </c>
      <c r="Y158" s="74">
        <v>1095.43</v>
      </c>
      <c r="AA158" s="74">
        <v>737814</v>
      </c>
      <c r="AB158" s="74">
        <v>85235.88</v>
      </c>
      <c r="AC158" s="91">
        <v>1051694</v>
      </c>
      <c r="AF158" s="91">
        <v>528148.66</v>
      </c>
      <c r="AG158" s="91">
        <v>151557.03</v>
      </c>
      <c r="AK158" s="267">
        <f t="shared" si="13"/>
        <v>620849.51</v>
      </c>
      <c r="AL158" s="268">
        <f t="shared" si="14"/>
        <v>75866.41</v>
      </c>
      <c r="AM158" s="292">
        <f t="shared" si="15"/>
        <v>544983.1</v>
      </c>
      <c r="AN158" s="287">
        <f t="shared" si="16"/>
        <v>1425775.8900000001</v>
      </c>
      <c r="AO158" s="295">
        <f t="shared" si="17"/>
        <v>1731399.6900000002</v>
      </c>
      <c r="AP158" s="269">
        <f t="shared" si="18"/>
        <v>-305623.80000000005</v>
      </c>
    </row>
    <row r="159" spans="1:42" ht="15" thickBot="1" x14ac:dyDescent="0.25">
      <c r="A159" s="257" t="s">
        <v>330</v>
      </c>
      <c r="B159" s="257" t="s">
        <v>48</v>
      </c>
      <c r="C159" s="296">
        <v>2353</v>
      </c>
      <c r="D159" s="297" t="s">
        <v>960</v>
      </c>
      <c r="E159" s="252" t="s">
        <v>2272</v>
      </c>
      <c r="F159" s="90">
        <v>322309.84999999998</v>
      </c>
      <c r="G159" s="90">
        <v>32751.1</v>
      </c>
      <c r="H159" s="90">
        <v>238930.03</v>
      </c>
      <c r="K159" s="252">
        <v>1766272.79</v>
      </c>
      <c r="L159" s="252">
        <v>546233.65</v>
      </c>
      <c r="O159" s="232">
        <v>0</v>
      </c>
      <c r="P159" s="232">
        <v>198970.69</v>
      </c>
      <c r="U159" s="252">
        <v>200726.69</v>
      </c>
      <c r="V159" s="252">
        <v>2227904.62</v>
      </c>
      <c r="W159" s="74">
        <v>506179.05</v>
      </c>
      <c r="Y159" s="74">
        <v>394.48</v>
      </c>
      <c r="AA159" s="74">
        <v>646535.4</v>
      </c>
      <c r="AB159" s="74">
        <v>51664.959999999999</v>
      </c>
      <c r="AC159" s="91">
        <v>943545.4</v>
      </c>
      <c r="AD159" s="91">
        <v>8532</v>
      </c>
      <c r="AF159" s="91">
        <v>387330.93</v>
      </c>
      <c r="AG159" s="91">
        <v>37759</v>
      </c>
      <c r="AK159" s="267">
        <f t="shared" si="13"/>
        <v>593990.98</v>
      </c>
      <c r="AL159" s="268">
        <f t="shared" si="14"/>
        <v>198970.69</v>
      </c>
      <c r="AM159" s="292">
        <f t="shared" si="15"/>
        <v>395020.29</v>
      </c>
      <c r="AN159" s="287">
        <f t="shared" si="16"/>
        <v>1204773.8899999999</v>
      </c>
      <c r="AO159" s="295">
        <f t="shared" si="17"/>
        <v>1377167.33</v>
      </c>
      <c r="AP159" s="269">
        <f t="shared" si="18"/>
        <v>-172393.44000000018</v>
      </c>
    </row>
    <row r="160" spans="1:42" ht="15" thickBot="1" x14ac:dyDescent="0.25">
      <c r="A160" s="257" t="s">
        <v>330</v>
      </c>
      <c r="B160" s="257" t="s">
        <v>48</v>
      </c>
      <c r="C160" s="296">
        <v>3206</v>
      </c>
      <c r="D160" s="297" t="s">
        <v>961</v>
      </c>
      <c r="E160" s="252" t="s">
        <v>2273</v>
      </c>
      <c r="F160" s="90">
        <v>431862.37</v>
      </c>
      <c r="G160" s="90">
        <v>65794.100000000006</v>
      </c>
      <c r="H160" s="90">
        <v>240162.01</v>
      </c>
      <c r="K160" s="252">
        <v>1404755.29</v>
      </c>
      <c r="L160" s="252">
        <v>236564.69</v>
      </c>
      <c r="O160" s="232">
        <v>2500</v>
      </c>
      <c r="P160" s="232">
        <v>122343.9</v>
      </c>
      <c r="U160" s="252">
        <v>249455.07</v>
      </c>
      <c r="V160" s="252">
        <v>1652500.79</v>
      </c>
      <c r="W160" s="74">
        <v>526754.49</v>
      </c>
      <c r="X160" s="74">
        <v>35000</v>
      </c>
      <c r="Y160" s="74">
        <v>945.67</v>
      </c>
      <c r="AA160" s="74">
        <v>362554.5</v>
      </c>
      <c r="AB160" s="74">
        <v>34902.1</v>
      </c>
      <c r="AC160" s="91">
        <v>719844.5</v>
      </c>
      <c r="AF160" s="91">
        <v>362832.57</v>
      </c>
      <c r="AG160" s="91">
        <v>111379.74</v>
      </c>
      <c r="AK160" s="267">
        <f t="shared" si="13"/>
        <v>737818.48</v>
      </c>
      <c r="AL160" s="268">
        <f t="shared" si="14"/>
        <v>124843.9</v>
      </c>
      <c r="AM160" s="292">
        <f t="shared" si="15"/>
        <v>612974.57999999996</v>
      </c>
      <c r="AN160" s="287">
        <f t="shared" si="16"/>
        <v>960156.76</v>
      </c>
      <c r="AO160" s="295">
        <f t="shared" si="17"/>
        <v>1194056.81</v>
      </c>
      <c r="AP160" s="269">
        <f t="shared" si="18"/>
        <v>-233900.05000000005</v>
      </c>
    </row>
    <row r="161" spans="1:43" ht="15" thickBot="1" x14ac:dyDescent="0.25">
      <c r="A161" s="257" t="s">
        <v>330</v>
      </c>
      <c r="B161" s="257" t="s">
        <v>48</v>
      </c>
      <c r="C161" s="296">
        <v>2498</v>
      </c>
      <c r="D161" s="297" t="s">
        <v>962</v>
      </c>
      <c r="E161" s="252" t="s">
        <v>2274</v>
      </c>
      <c r="F161" s="90">
        <v>430918.86</v>
      </c>
      <c r="G161" s="90">
        <v>0</v>
      </c>
      <c r="H161" s="90">
        <v>59735.519999999997</v>
      </c>
      <c r="K161" s="252">
        <v>1181189.8899999999</v>
      </c>
      <c r="L161" s="252">
        <v>400782.09</v>
      </c>
      <c r="P161" s="232">
        <v>123568.57</v>
      </c>
      <c r="U161" s="252">
        <v>218521.19</v>
      </c>
      <c r="V161" s="252">
        <v>2038406.69</v>
      </c>
      <c r="W161" s="74">
        <v>340073.75</v>
      </c>
      <c r="Y161" s="74">
        <v>1057.46</v>
      </c>
      <c r="AA161" s="74">
        <v>556130</v>
      </c>
      <c r="AB161" s="74">
        <v>40833.279999999999</v>
      </c>
      <c r="AC161" s="91">
        <v>746505</v>
      </c>
      <c r="AE161" s="91">
        <v>15035</v>
      </c>
      <c r="AF161" s="91">
        <v>262639.69</v>
      </c>
      <c r="AG161" s="91">
        <v>236964.54</v>
      </c>
      <c r="AK161" s="267">
        <f t="shared" si="13"/>
        <v>490654.38</v>
      </c>
      <c r="AL161" s="268">
        <f t="shared" si="14"/>
        <v>123568.57</v>
      </c>
      <c r="AM161" s="292">
        <f t="shared" si="15"/>
        <v>367085.81</v>
      </c>
      <c r="AN161" s="287">
        <f t="shared" si="16"/>
        <v>938094.49</v>
      </c>
      <c r="AO161" s="295">
        <f t="shared" si="17"/>
        <v>1261144.23</v>
      </c>
      <c r="AP161" s="269">
        <f t="shared" si="18"/>
        <v>-323049.74</v>
      </c>
    </row>
    <row r="162" spans="1:43" ht="15" thickBot="1" x14ac:dyDescent="0.25">
      <c r="A162" s="257" t="s">
        <v>330</v>
      </c>
      <c r="B162" s="257" t="s">
        <v>48</v>
      </c>
      <c r="C162" s="296">
        <v>4052</v>
      </c>
      <c r="D162" s="297" t="s">
        <v>963</v>
      </c>
      <c r="E162" s="252" t="s">
        <v>2275</v>
      </c>
      <c r="F162" s="90">
        <v>610796.11</v>
      </c>
      <c r="G162" s="90">
        <v>3316.06</v>
      </c>
      <c r="H162" s="90">
        <v>80594.45</v>
      </c>
      <c r="K162" s="252">
        <v>1161013.5900000001</v>
      </c>
      <c r="L162" s="252">
        <v>296088.15000000002</v>
      </c>
      <c r="O162" s="232">
        <v>0</v>
      </c>
      <c r="P162" s="232">
        <v>75950</v>
      </c>
      <c r="U162" s="252">
        <v>442700.66</v>
      </c>
      <c r="V162" s="252">
        <v>2546107.46</v>
      </c>
      <c r="W162" s="74">
        <v>657874.30000000005</v>
      </c>
      <c r="X162" s="74">
        <v>84030</v>
      </c>
      <c r="Y162" s="74">
        <v>1005.65</v>
      </c>
      <c r="AA162" s="74">
        <v>569639</v>
      </c>
      <c r="AB162" s="74">
        <v>61619.79</v>
      </c>
      <c r="AC162" s="91">
        <v>927135.75</v>
      </c>
      <c r="AF162" s="91">
        <v>463787.18</v>
      </c>
      <c r="AG162" s="91">
        <v>148273.20000000001</v>
      </c>
      <c r="AJ162" s="91">
        <v>12968</v>
      </c>
      <c r="AK162" s="267">
        <f t="shared" si="13"/>
        <v>694706.62</v>
      </c>
      <c r="AL162" s="268">
        <f t="shared" si="14"/>
        <v>75950</v>
      </c>
      <c r="AM162" s="292">
        <f t="shared" si="15"/>
        <v>618756.62</v>
      </c>
      <c r="AN162" s="287">
        <f t="shared" si="16"/>
        <v>1374168.7400000002</v>
      </c>
      <c r="AO162" s="295">
        <f t="shared" si="17"/>
        <v>1552164.13</v>
      </c>
      <c r="AP162" s="269">
        <f t="shared" si="18"/>
        <v>-177995.38999999966</v>
      </c>
    </row>
    <row r="163" spans="1:43" ht="15" thickBot="1" x14ac:dyDescent="0.25">
      <c r="A163" s="257" t="s">
        <v>330</v>
      </c>
      <c r="B163" s="257" t="s">
        <v>48</v>
      </c>
      <c r="C163" s="296">
        <v>2478</v>
      </c>
      <c r="D163" s="297" t="s">
        <v>964</v>
      </c>
      <c r="E163" s="252" t="s">
        <v>2276</v>
      </c>
      <c r="F163" s="90">
        <v>237598.1</v>
      </c>
      <c r="G163" s="90">
        <v>19034.830000000002</v>
      </c>
      <c r="H163" s="90">
        <v>40413.160000000003</v>
      </c>
      <c r="K163" s="252">
        <v>303809.69</v>
      </c>
      <c r="L163" s="252">
        <v>366187.53</v>
      </c>
      <c r="O163" s="232">
        <v>9154</v>
      </c>
      <c r="P163" s="232">
        <v>109250</v>
      </c>
      <c r="U163" s="252">
        <v>263762.55</v>
      </c>
      <c r="V163" s="252">
        <v>2320392.7599999998</v>
      </c>
      <c r="W163" s="74">
        <v>543179.38</v>
      </c>
      <c r="Y163" s="74">
        <v>545.86</v>
      </c>
      <c r="AA163" s="74">
        <v>416871</v>
      </c>
      <c r="AB163" s="74">
        <v>45803.24</v>
      </c>
      <c r="AC163" s="91">
        <v>699791</v>
      </c>
      <c r="AF163" s="91">
        <v>434302.91</v>
      </c>
      <c r="AG163" s="91">
        <v>134857.85</v>
      </c>
      <c r="AK163" s="267">
        <f t="shared" si="13"/>
        <v>297046.08999999997</v>
      </c>
      <c r="AL163" s="268">
        <f t="shared" si="14"/>
        <v>118404</v>
      </c>
      <c r="AM163" s="292">
        <f t="shared" si="15"/>
        <v>178642.08999999997</v>
      </c>
      <c r="AN163" s="287">
        <f t="shared" si="16"/>
        <v>1006399.48</v>
      </c>
      <c r="AO163" s="295">
        <f t="shared" si="17"/>
        <v>1268951.76</v>
      </c>
      <c r="AP163" s="269">
        <f t="shared" si="18"/>
        <v>-262552.28000000003</v>
      </c>
    </row>
    <row r="164" spans="1:43" ht="15" thickBot="1" x14ac:dyDescent="0.25">
      <c r="A164" s="257" t="s">
        <v>330</v>
      </c>
      <c r="B164" s="257" t="s">
        <v>48</v>
      </c>
      <c r="C164" s="296">
        <v>2353</v>
      </c>
      <c r="D164" s="297" t="s">
        <v>965</v>
      </c>
      <c r="E164" s="252" t="s">
        <v>2325</v>
      </c>
      <c r="F164" s="90">
        <v>478014.83</v>
      </c>
      <c r="G164" s="90">
        <v>16649.5</v>
      </c>
      <c r="H164" s="90">
        <v>144564.81</v>
      </c>
      <c r="K164" s="252">
        <v>1091013.1200000001</v>
      </c>
      <c r="L164" s="252">
        <v>423868.66</v>
      </c>
      <c r="O164" s="232">
        <v>4900</v>
      </c>
      <c r="P164" s="232">
        <v>61277.26</v>
      </c>
      <c r="U164" s="252">
        <v>254035.98</v>
      </c>
      <c r="V164" s="252">
        <v>2754433.99</v>
      </c>
      <c r="W164" s="74">
        <v>522459.75</v>
      </c>
      <c r="Y164" s="74">
        <v>988.37</v>
      </c>
      <c r="AA164" s="74">
        <v>569919</v>
      </c>
      <c r="AB164" s="74">
        <v>63041.32</v>
      </c>
      <c r="AC164" s="91">
        <v>876559</v>
      </c>
      <c r="AF164" s="91">
        <v>370287.58</v>
      </c>
      <c r="AG164" s="91">
        <v>195092.17</v>
      </c>
      <c r="AJ164" s="91">
        <v>6870</v>
      </c>
      <c r="AK164" s="267">
        <f t="shared" si="13"/>
        <v>639229.14</v>
      </c>
      <c r="AL164" s="268">
        <f t="shared" si="14"/>
        <v>66177.260000000009</v>
      </c>
      <c r="AM164" s="292">
        <f t="shared" si="15"/>
        <v>573051.88</v>
      </c>
      <c r="AN164" s="287">
        <f t="shared" si="16"/>
        <v>1156408.4400000002</v>
      </c>
      <c r="AO164" s="295">
        <f t="shared" si="17"/>
        <v>1448808.75</v>
      </c>
      <c r="AP164" s="269">
        <f t="shared" si="18"/>
        <v>-292400.30999999982</v>
      </c>
    </row>
    <row r="165" spans="1:43" ht="15" thickBot="1" x14ac:dyDescent="0.25">
      <c r="A165" s="257" t="s">
        <v>330</v>
      </c>
      <c r="B165" s="257" t="s">
        <v>48</v>
      </c>
      <c r="C165" s="296">
        <v>5363</v>
      </c>
      <c r="D165" s="297" t="s">
        <v>966</v>
      </c>
      <c r="E165" s="252" t="s">
        <v>2329</v>
      </c>
      <c r="F165" s="90">
        <v>566655</v>
      </c>
      <c r="G165" s="90">
        <v>23900</v>
      </c>
      <c r="H165" s="90">
        <v>108854.21</v>
      </c>
      <c r="K165" s="252">
        <v>529190</v>
      </c>
      <c r="L165" s="252">
        <v>241798.97</v>
      </c>
      <c r="O165" s="232">
        <v>40181</v>
      </c>
      <c r="P165" s="232">
        <v>81487.600000000006</v>
      </c>
      <c r="Q165" s="232">
        <v>16900</v>
      </c>
      <c r="U165" s="252">
        <v>739953.83</v>
      </c>
      <c r="V165" s="252">
        <v>4164124</v>
      </c>
      <c r="W165" s="74">
        <v>770190.17</v>
      </c>
      <c r="X165" s="74">
        <v>92360</v>
      </c>
      <c r="Y165" s="74">
        <v>1210.75</v>
      </c>
      <c r="AA165" s="74">
        <v>2078370</v>
      </c>
      <c r="AB165" s="74">
        <v>84624</v>
      </c>
      <c r="AC165" s="91">
        <v>2373310</v>
      </c>
      <c r="AF165" s="91">
        <v>706880.14</v>
      </c>
      <c r="AG165" s="91">
        <v>49255.02</v>
      </c>
      <c r="AK165" s="267">
        <f t="shared" si="13"/>
        <v>699409.21</v>
      </c>
      <c r="AL165" s="268">
        <f t="shared" si="14"/>
        <v>138568.6</v>
      </c>
      <c r="AM165" s="292">
        <f t="shared" si="15"/>
        <v>560840.61</v>
      </c>
      <c r="AN165" s="287">
        <f t="shared" si="16"/>
        <v>3026754.92</v>
      </c>
      <c r="AO165" s="295">
        <f t="shared" si="17"/>
        <v>3129445.16</v>
      </c>
      <c r="AP165" s="269">
        <f t="shared" si="18"/>
        <v>-102690.24000000022</v>
      </c>
    </row>
    <row r="166" spans="1:43" ht="15" thickBot="1" x14ac:dyDescent="0.25">
      <c r="A166" s="257" t="s">
        <v>330</v>
      </c>
      <c r="B166" s="257" t="s">
        <v>48</v>
      </c>
      <c r="C166" s="296">
        <v>2121</v>
      </c>
      <c r="D166" s="297" t="s">
        <v>967</v>
      </c>
      <c r="E166" s="252" t="s">
        <v>2333</v>
      </c>
      <c r="F166" s="90">
        <v>346998.58</v>
      </c>
      <c r="G166" s="90">
        <v>2430.31</v>
      </c>
      <c r="H166" s="90">
        <v>345137.42</v>
      </c>
      <c r="K166" s="252">
        <v>962740.39</v>
      </c>
      <c r="L166" s="252">
        <v>300189.19</v>
      </c>
      <c r="O166" s="232">
        <v>0</v>
      </c>
      <c r="P166" s="232">
        <v>146033.12</v>
      </c>
      <c r="U166" s="252">
        <v>216016.07</v>
      </c>
      <c r="V166" s="252">
        <v>3254719.47</v>
      </c>
      <c r="W166" s="74">
        <v>448084.33</v>
      </c>
      <c r="Y166" s="74">
        <v>755.19</v>
      </c>
      <c r="AA166" s="74">
        <v>399441</v>
      </c>
      <c r="AB166" s="74">
        <v>23269.84</v>
      </c>
      <c r="AC166" s="91">
        <v>613161</v>
      </c>
      <c r="AF166" s="91">
        <v>243008.2</v>
      </c>
      <c r="AG166" s="91">
        <v>159994.66</v>
      </c>
      <c r="AK166" s="267">
        <f t="shared" si="13"/>
        <v>694566.31</v>
      </c>
      <c r="AL166" s="268">
        <f t="shared" si="14"/>
        <v>146033.12</v>
      </c>
      <c r="AM166" s="292">
        <f t="shared" si="15"/>
        <v>548533.19000000006</v>
      </c>
      <c r="AN166" s="287">
        <f t="shared" si="16"/>
        <v>871550.36</v>
      </c>
      <c r="AO166" s="295">
        <f t="shared" si="17"/>
        <v>1016163.86</v>
      </c>
      <c r="AP166" s="269">
        <f t="shared" si="18"/>
        <v>-144613.5</v>
      </c>
    </row>
    <row r="167" spans="1:43" ht="15" thickBot="1" x14ac:dyDescent="0.25">
      <c r="A167" s="257" t="s">
        <v>332</v>
      </c>
      <c r="B167" s="257" t="s">
        <v>49</v>
      </c>
      <c r="C167" s="296">
        <v>5006</v>
      </c>
      <c r="D167" s="297" t="s">
        <v>968</v>
      </c>
      <c r="E167" s="252" t="s">
        <v>2277</v>
      </c>
      <c r="F167" s="90">
        <v>625948.96</v>
      </c>
      <c r="G167" s="90">
        <v>591284.53</v>
      </c>
      <c r="H167" s="90">
        <v>72366.820000000007</v>
      </c>
      <c r="K167" s="252">
        <v>446280.86</v>
      </c>
      <c r="L167" s="252">
        <v>473343.77</v>
      </c>
      <c r="O167" s="232">
        <v>3000</v>
      </c>
      <c r="P167" s="232">
        <v>84724.85</v>
      </c>
      <c r="R167" s="232">
        <v>359.97</v>
      </c>
      <c r="T167" s="252">
        <v>38010.5</v>
      </c>
      <c r="U167" s="252">
        <v>20750</v>
      </c>
      <c r="V167" s="252">
        <v>4774273.9400000004</v>
      </c>
      <c r="W167" s="74">
        <v>883283.82</v>
      </c>
      <c r="Y167" s="74">
        <v>1137.0899999999999</v>
      </c>
      <c r="AA167" s="74">
        <v>395199</v>
      </c>
      <c r="AB167" s="74">
        <v>83000</v>
      </c>
      <c r="AC167" s="91">
        <v>667608</v>
      </c>
      <c r="AF167" s="91">
        <v>414710.14</v>
      </c>
      <c r="AG167" s="91">
        <v>166812.6</v>
      </c>
      <c r="AK167" s="267">
        <f t="shared" si="13"/>
        <v>1289600.31</v>
      </c>
      <c r="AL167" s="268">
        <f t="shared" si="14"/>
        <v>88084.82</v>
      </c>
      <c r="AM167" s="292">
        <f t="shared" si="15"/>
        <v>1201515.49</v>
      </c>
      <c r="AN167" s="287">
        <f t="shared" si="16"/>
        <v>1362619.91</v>
      </c>
      <c r="AO167" s="295">
        <f t="shared" si="17"/>
        <v>1249130.7400000002</v>
      </c>
      <c r="AP167" s="269">
        <f t="shared" si="18"/>
        <v>113489.16999999969</v>
      </c>
    </row>
    <row r="168" spans="1:43" ht="15" thickBot="1" x14ac:dyDescent="0.25">
      <c r="A168" s="257" t="s">
        <v>332</v>
      </c>
      <c r="B168" s="257" t="s">
        <v>49</v>
      </c>
      <c r="C168" s="296">
        <v>2343</v>
      </c>
      <c r="D168" s="297" t="s">
        <v>969</v>
      </c>
      <c r="E168" s="252" t="s">
        <v>2278</v>
      </c>
      <c r="F168" s="90">
        <v>233587.26</v>
      </c>
      <c r="G168" s="90">
        <v>24136.95</v>
      </c>
      <c r="H168" s="90">
        <v>36886.07</v>
      </c>
      <c r="K168" s="252">
        <v>865947.14</v>
      </c>
      <c r="L168" s="252">
        <v>367770.58</v>
      </c>
      <c r="O168" s="232">
        <v>3000</v>
      </c>
      <c r="P168" s="232">
        <v>41181.300000000003</v>
      </c>
      <c r="R168" s="232">
        <v>212.49</v>
      </c>
      <c r="T168" s="252">
        <v>-260256.04</v>
      </c>
      <c r="U168" s="252">
        <v>-2650</v>
      </c>
      <c r="V168" s="252">
        <v>3320080.98</v>
      </c>
      <c r="W168" s="74">
        <v>433552.46</v>
      </c>
      <c r="Y168" s="74">
        <v>448.24</v>
      </c>
      <c r="AA168" s="74">
        <v>925830.5</v>
      </c>
      <c r="AB168" s="74">
        <v>50680</v>
      </c>
      <c r="AC168" s="91">
        <v>1049790.5</v>
      </c>
      <c r="AF168" s="91">
        <v>321513.84999999998</v>
      </c>
      <c r="AG168" s="91">
        <v>166220.67000000001</v>
      </c>
      <c r="AK168" s="267">
        <f t="shared" si="13"/>
        <v>294610.28000000003</v>
      </c>
      <c r="AL168" s="268">
        <f t="shared" si="14"/>
        <v>44393.79</v>
      </c>
      <c r="AM168" s="292">
        <f t="shared" si="15"/>
        <v>250216.49000000002</v>
      </c>
      <c r="AN168" s="287">
        <f t="shared" si="16"/>
        <v>1410511.2</v>
      </c>
      <c r="AO168" s="295">
        <f t="shared" si="17"/>
        <v>1537525.02</v>
      </c>
      <c r="AP168" s="269">
        <f t="shared" si="18"/>
        <v>-127013.82000000007</v>
      </c>
    </row>
    <row r="169" spans="1:43" ht="15" thickBot="1" x14ac:dyDescent="0.25">
      <c r="A169" s="257" t="s">
        <v>332</v>
      </c>
      <c r="B169" s="257" t="s">
        <v>49</v>
      </c>
      <c r="C169" s="296">
        <v>2524</v>
      </c>
      <c r="D169" s="297" t="s">
        <v>970</v>
      </c>
      <c r="E169" s="252" t="s">
        <v>2279</v>
      </c>
      <c r="F169" s="90">
        <v>245698.57</v>
      </c>
      <c r="G169" s="90">
        <v>220168.69</v>
      </c>
      <c r="H169" s="90">
        <v>35327.67</v>
      </c>
      <c r="K169" s="252">
        <v>825396.99</v>
      </c>
      <c r="L169" s="252">
        <v>296387.49</v>
      </c>
      <c r="O169" s="232">
        <v>3000</v>
      </c>
      <c r="P169" s="232">
        <v>41522.5</v>
      </c>
      <c r="R169" s="232">
        <v>955.86</v>
      </c>
      <c r="T169" s="252">
        <v>-239048.11</v>
      </c>
      <c r="U169" s="252">
        <v>21100</v>
      </c>
      <c r="V169" s="252">
        <v>2333757.04</v>
      </c>
      <c r="W169" s="74">
        <v>649930.38</v>
      </c>
      <c r="Y169" s="74">
        <v>421.56</v>
      </c>
      <c r="AA169" s="74">
        <v>697620</v>
      </c>
      <c r="AB169" s="74">
        <v>57500</v>
      </c>
      <c r="AC169" s="91">
        <v>894340</v>
      </c>
      <c r="AF169" s="91">
        <v>432300.18</v>
      </c>
      <c r="AG169" s="91">
        <v>134092.74</v>
      </c>
      <c r="AK169" s="267">
        <f t="shared" si="13"/>
        <v>501194.93</v>
      </c>
      <c r="AL169" s="268">
        <f t="shared" si="14"/>
        <v>45478.36</v>
      </c>
      <c r="AM169" s="292">
        <f t="shared" si="15"/>
        <v>455716.57</v>
      </c>
      <c r="AN169" s="287">
        <f t="shared" si="16"/>
        <v>1405471.94</v>
      </c>
      <c r="AO169" s="295">
        <f t="shared" si="17"/>
        <v>1460732.92</v>
      </c>
      <c r="AP169" s="269">
        <f t="shared" si="18"/>
        <v>-55260.979999999981</v>
      </c>
    </row>
    <row r="170" spans="1:43" ht="15" thickBot="1" x14ac:dyDescent="0.25">
      <c r="A170" s="257" t="s">
        <v>332</v>
      </c>
      <c r="B170" s="257" t="s">
        <v>49</v>
      </c>
      <c r="C170" s="296">
        <v>6272</v>
      </c>
      <c r="D170" s="297" t="s">
        <v>971</v>
      </c>
      <c r="E170" s="252" t="s">
        <v>2280</v>
      </c>
      <c r="F170" s="90">
        <v>1585012.09</v>
      </c>
      <c r="G170" s="90">
        <v>408081.25</v>
      </c>
      <c r="H170" s="90">
        <v>133102.73000000001</v>
      </c>
      <c r="K170" s="252">
        <v>129231.1</v>
      </c>
      <c r="L170" s="252">
        <v>256197.33</v>
      </c>
      <c r="O170" s="232">
        <v>2650</v>
      </c>
      <c r="P170" s="232">
        <v>69421.3</v>
      </c>
      <c r="R170" s="232">
        <v>0</v>
      </c>
      <c r="T170" s="252">
        <v>541546.69999999995</v>
      </c>
      <c r="U170" s="252">
        <v>57090.99</v>
      </c>
      <c r="V170" s="252">
        <v>2500833.27</v>
      </c>
      <c r="W170" s="74">
        <v>1132458.0900000001</v>
      </c>
      <c r="X170" s="74">
        <v>330531</v>
      </c>
      <c r="Y170" s="74">
        <v>3008.74</v>
      </c>
      <c r="AA170" s="74">
        <v>678372</v>
      </c>
      <c r="AB170" s="74">
        <v>95700</v>
      </c>
      <c r="AC170" s="91">
        <v>1115584</v>
      </c>
      <c r="AF170" s="91">
        <v>626872.93999999994</v>
      </c>
      <c r="AG170" s="91">
        <v>93876.6</v>
      </c>
      <c r="AK170" s="267">
        <f t="shared" si="13"/>
        <v>2126196.0700000003</v>
      </c>
      <c r="AL170" s="268">
        <f t="shared" si="14"/>
        <v>72071.3</v>
      </c>
      <c r="AM170" s="292">
        <f t="shared" si="15"/>
        <v>2054124.7700000003</v>
      </c>
      <c r="AN170" s="287">
        <f t="shared" si="16"/>
        <v>2240069.83</v>
      </c>
      <c r="AO170" s="295">
        <f t="shared" si="17"/>
        <v>1836333.54</v>
      </c>
      <c r="AP170" s="269">
        <f t="shared" si="18"/>
        <v>403736.29000000004</v>
      </c>
    </row>
    <row r="171" spans="1:43" ht="15" thickBot="1" x14ac:dyDescent="0.25">
      <c r="A171" s="257" t="s">
        <v>332</v>
      </c>
      <c r="B171" s="257" t="s">
        <v>49</v>
      </c>
      <c r="C171" s="296">
        <v>5818</v>
      </c>
      <c r="D171" s="297" t="s">
        <v>972</v>
      </c>
      <c r="E171" s="252" t="s">
        <v>2281</v>
      </c>
      <c r="F171" s="90">
        <v>1644335.1</v>
      </c>
      <c r="G171" s="90">
        <v>2556262.54</v>
      </c>
      <c r="H171" s="90">
        <v>130415.31</v>
      </c>
      <c r="K171" s="252">
        <v>548267.4</v>
      </c>
      <c r="L171" s="252">
        <v>693486.56</v>
      </c>
      <c r="O171" s="232">
        <v>1400</v>
      </c>
      <c r="P171" s="232">
        <v>118232.99</v>
      </c>
      <c r="R171" s="232">
        <v>2559.58</v>
      </c>
      <c r="S171" s="252">
        <v>800</v>
      </c>
      <c r="T171" s="252">
        <v>1408404.31</v>
      </c>
      <c r="U171" s="252">
        <v>41253.370000000003</v>
      </c>
      <c r="V171" s="252">
        <v>1757956.06</v>
      </c>
      <c r="W171" s="74">
        <v>1950347.88</v>
      </c>
      <c r="X171" s="74">
        <v>85000</v>
      </c>
      <c r="Y171" s="74">
        <v>3749.78</v>
      </c>
      <c r="AA171" s="74">
        <v>737433</v>
      </c>
      <c r="AB171" s="74">
        <v>103200</v>
      </c>
      <c r="AC171" s="91">
        <v>1035603</v>
      </c>
      <c r="AF171" s="91">
        <v>928028.97</v>
      </c>
      <c r="AG171" s="91">
        <v>205398.53</v>
      </c>
      <c r="AJ171" s="91">
        <v>48600</v>
      </c>
      <c r="AK171" s="267">
        <f t="shared" si="13"/>
        <v>4331012.95</v>
      </c>
      <c r="AL171" s="268">
        <f t="shared" si="14"/>
        <v>122192.57</v>
      </c>
      <c r="AM171" s="292">
        <f t="shared" si="15"/>
        <v>4208820.38</v>
      </c>
      <c r="AN171" s="287">
        <f t="shared" si="16"/>
        <v>2879730.66</v>
      </c>
      <c r="AO171" s="295">
        <f t="shared" si="17"/>
        <v>2217630.5</v>
      </c>
      <c r="AP171" s="269">
        <f t="shared" si="18"/>
        <v>662100.16000000015</v>
      </c>
    </row>
    <row r="172" spans="1:43" ht="15" thickBot="1" x14ac:dyDescent="0.25">
      <c r="A172" s="257" t="s">
        <v>332</v>
      </c>
      <c r="B172" s="257" t="s">
        <v>49</v>
      </c>
      <c r="C172" s="296">
        <v>3371</v>
      </c>
      <c r="D172" s="297" t="s">
        <v>973</v>
      </c>
      <c r="E172" s="252" t="s">
        <v>2282</v>
      </c>
      <c r="F172" s="90">
        <v>353885.79</v>
      </c>
      <c r="G172" s="90">
        <v>209419.15</v>
      </c>
      <c r="H172" s="90">
        <v>26502.09</v>
      </c>
      <c r="K172" s="252">
        <v>854812.94</v>
      </c>
      <c r="L172" s="252">
        <v>133969.31</v>
      </c>
      <c r="O172" s="232">
        <v>3000</v>
      </c>
      <c r="P172" s="232">
        <v>40875.440000000002</v>
      </c>
      <c r="T172" s="252">
        <v>-310797.40000000002</v>
      </c>
      <c r="U172" s="252">
        <v>17801</v>
      </c>
      <c r="V172" s="252">
        <v>2321876.0699999998</v>
      </c>
      <c r="W172" s="74">
        <v>520631.43</v>
      </c>
      <c r="X172" s="74">
        <v>10000</v>
      </c>
      <c r="Y172" s="74">
        <v>676.61</v>
      </c>
      <c r="AA172" s="74">
        <v>505701</v>
      </c>
      <c r="AB172" s="74">
        <v>73200</v>
      </c>
      <c r="AC172" s="91">
        <v>654321</v>
      </c>
      <c r="AF172" s="91">
        <v>426205.18</v>
      </c>
      <c r="AG172" s="91">
        <v>138486.6</v>
      </c>
      <c r="AJ172" s="91">
        <v>2160</v>
      </c>
      <c r="AK172" s="267">
        <f t="shared" si="13"/>
        <v>589807.02999999991</v>
      </c>
      <c r="AL172" s="268">
        <f t="shared" si="14"/>
        <v>43875.44</v>
      </c>
      <c r="AM172" s="292">
        <f t="shared" si="15"/>
        <v>545931.58999999985</v>
      </c>
      <c r="AN172" s="287">
        <f t="shared" si="16"/>
        <v>1110209.04</v>
      </c>
      <c r="AO172" s="295">
        <f t="shared" si="17"/>
        <v>1221172.78</v>
      </c>
      <c r="AP172" s="269">
        <f t="shared" si="18"/>
        <v>-110963.73999999999</v>
      </c>
    </row>
    <row r="173" spans="1:43" ht="15" thickBot="1" x14ac:dyDescent="0.25">
      <c r="A173" s="257" t="s">
        <v>332</v>
      </c>
      <c r="B173" s="257" t="s">
        <v>49</v>
      </c>
      <c r="C173" s="296">
        <v>4485</v>
      </c>
      <c r="D173" s="297" t="s">
        <v>974</v>
      </c>
      <c r="E173" s="252" t="s">
        <v>2283</v>
      </c>
      <c r="F173" s="90">
        <v>665689.34</v>
      </c>
      <c r="G173" s="90">
        <v>668992.55000000005</v>
      </c>
      <c r="H173" s="90">
        <v>48785.67</v>
      </c>
      <c r="K173" s="252">
        <v>381323.69</v>
      </c>
      <c r="L173" s="252">
        <v>178536.47</v>
      </c>
      <c r="O173" s="232">
        <v>4000</v>
      </c>
      <c r="P173" s="232">
        <v>78109.3</v>
      </c>
      <c r="R173" s="232">
        <v>323.49</v>
      </c>
      <c r="T173" s="252">
        <v>98620.23</v>
      </c>
      <c r="U173" s="252">
        <v>56557.62</v>
      </c>
      <c r="V173" s="252">
        <v>2694098.62</v>
      </c>
      <c r="W173" s="74">
        <v>691529.5</v>
      </c>
      <c r="X173" s="74">
        <v>30000</v>
      </c>
      <c r="Y173" s="74">
        <v>1232.31</v>
      </c>
      <c r="AA173" s="74">
        <v>526353</v>
      </c>
      <c r="AB173" s="74">
        <v>83200</v>
      </c>
      <c r="AC173" s="91">
        <v>783693</v>
      </c>
      <c r="AE173" s="91">
        <v>5040</v>
      </c>
      <c r="AF173" s="91">
        <v>341523.1</v>
      </c>
      <c r="AG173" s="91">
        <v>117513.38</v>
      </c>
      <c r="AK173" s="267">
        <f t="shared" si="13"/>
        <v>1383467.56</v>
      </c>
      <c r="AL173" s="268">
        <f t="shared" si="14"/>
        <v>82432.790000000008</v>
      </c>
      <c r="AM173" s="292">
        <f t="shared" si="15"/>
        <v>1301034.77</v>
      </c>
      <c r="AN173" s="287">
        <f t="shared" si="16"/>
        <v>1332314.81</v>
      </c>
      <c r="AO173" s="295">
        <f t="shared" si="17"/>
        <v>1247769.48</v>
      </c>
      <c r="AP173" s="269">
        <f t="shared" si="18"/>
        <v>84545.330000000075</v>
      </c>
    </row>
    <row r="174" spans="1:43" ht="15" thickBot="1" x14ac:dyDescent="0.25">
      <c r="A174" s="257" t="s">
        <v>332</v>
      </c>
      <c r="B174" s="257" t="s">
        <v>49</v>
      </c>
      <c r="C174" s="296">
        <v>2325</v>
      </c>
      <c r="D174" s="297" t="s">
        <v>975</v>
      </c>
      <c r="E174" s="252" t="s">
        <v>2323</v>
      </c>
      <c r="F174" s="90">
        <v>390877.74</v>
      </c>
      <c r="G174" s="90">
        <v>252597</v>
      </c>
      <c r="H174" s="90">
        <v>16171.62</v>
      </c>
      <c r="K174" s="252">
        <v>611890.18000000005</v>
      </c>
      <c r="L174" s="252">
        <v>184512.37</v>
      </c>
      <c r="P174" s="232">
        <v>33100</v>
      </c>
      <c r="T174" s="252">
        <v>50221.99</v>
      </c>
      <c r="U174" s="252">
        <v>13700</v>
      </c>
      <c r="V174" s="252">
        <v>2583494.75</v>
      </c>
      <c r="W174" s="74">
        <v>620036.62</v>
      </c>
      <c r="X174" s="74">
        <v>40000</v>
      </c>
      <c r="Y174" s="74">
        <v>692.42</v>
      </c>
      <c r="AA174" s="74">
        <v>208530</v>
      </c>
      <c r="AB174" s="74">
        <v>57000</v>
      </c>
      <c r="AC174" s="91">
        <v>517547</v>
      </c>
      <c r="AF174" s="91">
        <v>267529.46999999997</v>
      </c>
      <c r="AG174" s="91">
        <v>85513.78</v>
      </c>
      <c r="AJ174" s="91">
        <v>1382.35</v>
      </c>
      <c r="AK174" s="267">
        <f t="shared" si="13"/>
        <v>659646.36</v>
      </c>
      <c r="AL174" s="268">
        <f t="shared" si="14"/>
        <v>33100</v>
      </c>
      <c r="AM174" s="292">
        <f t="shared" si="15"/>
        <v>626546.36</v>
      </c>
      <c r="AN174" s="287">
        <f t="shared" si="16"/>
        <v>926259.04</v>
      </c>
      <c r="AO174" s="295">
        <f t="shared" si="17"/>
        <v>871972.6</v>
      </c>
      <c r="AP174" s="269">
        <f t="shared" si="18"/>
        <v>54286.440000000061</v>
      </c>
    </row>
    <row r="175" spans="1:43" ht="15" thickBot="1" x14ac:dyDescent="0.25">
      <c r="A175" s="257" t="s">
        <v>332</v>
      </c>
      <c r="B175" s="257" t="s">
        <v>49</v>
      </c>
      <c r="C175" s="296">
        <v>1480</v>
      </c>
      <c r="D175" s="297" t="s">
        <v>976</v>
      </c>
      <c r="E175" s="252" t="s">
        <v>2334</v>
      </c>
      <c r="F175" s="90">
        <v>226467.57</v>
      </c>
      <c r="G175" s="90">
        <v>37884.449999999997</v>
      </c>
      <c r="H175" s="90">
        <v>37922.800000000003</v>
      </c>
      <c r="K175" s="252">
        <v>1215259.98</v>
      </c>
      <c r="L175" s="252">
        <v>71370.039999999994</v>
      </c>
      <c r="P175" s="232">
        <v>33393.730000000003</v>
      </c>
      <c r="T175" s="252">
        <v>-227846.8</v>
      </c>
      <c r="U175" s="252">
        <v>27700</v>
      </c>
      <c r="V175" s="252">
        <v>2913433.4</v>
      </c>
      <c r="W175" s="74">
        <v>404712.65</v>
      </c>
      <c r="Y175" s="74">
        <v>379.75</v>
      </c>
      <c r="AA175" s="74">
        <v>347760</v>
      </c>
      <c r="AB175" s="74">
        <v>47800</v>
      </c>
      <c r="AC175" s="91">
        <v>457020</v>
      </c>
      <c r="AE175" s="91">
        <v>10840</v>
      </c>
      <c r="AF175" s="91">
        <v>267977.26</v>
      </c>
      <c r="AG175" s="91">
        <v>78853.61</v>
      </c>
      <c r="AK175" s="267">
        <f t="shared" si="13"/>
        <v>302274.82</v>
      </c>
      <c r="AL175" s="268">
        <f t="shared" si="14"/>
        <v>33393.730000000003</v>
      </c>
      <c r="AM175" s="292">
        <f t="shared" si="15"/>
        <v>268881.09000000003</v>
      </c>
      <c r="AN175" s="287">
        <f t="shared" si="16"/>
        <v>800652.4</v>
      </c>
      <c r="AO175" s="295">
        <f t="shared" si="17"/>
        <v>814690.87</v>
      </c>
      <c r="AP175" s="269">
        <f t="shared" si="18"/>
        <v>-14038.469999999972</v>
      </c>
    </row>
    <row r="176" spans="1:43" ht="15.75" thickBot="1" x14ac:dyDescent="0.3">
      <c r="A176" s="257" t="s">
        <v>333</v>
      </c>
      <c r="B176" s="257" t="s">
        <v>50</v>
      </c>
      <c r="C176" s="296">
        <v>8344</v>
      </c>
      <c r="D176" s="297" t="s">
        <v>977</v>
      </c>
      <c r="E176" s="252" t="s">
        <v>17</v>
      </c>
      <c r="F176" s="90">
        <v>1873687.39</v>
      </c>
      <c r="G176" s="90">
        <v>745186.61</v>
      </c>
      <c r="H176" s="90">
        <v>190507.06</v>
      </c>
      <c r="K176" s="252">
        <v>1062623.18</v>
      </c>
      <c r="L176" s="252">
        <v>443397.45</v>
      </c>
      <c r="P176" s="232">
        <v>73398.66</v>
      </c>
      <c r="R176" s="232">
        <v>10180</v>
      </c>
      <c r="U176" s="252">
        <v>401051.84</v>
      </c>
      <c r="V176" s="252">
        <v>2535471.5499999998</v>
      </c>
      <c r="W176" s="74">
        <v>2431519.27</v>
      </c>
      <c r="Y176" s="74">
        <v>1272.3499999999999</v>
      </c>
      <c r="AA176" s="74">
        <v>330009</v>
      </c>
      <c r="AB176" s="74">
        <v>124</v>
      </c>
      <c r="AC176" s="91">
        <v>938344</v>
      </c>
      <c r="AD176" s="91">
        <v>900</v>
      </c>
      <c r="AF176" s="91">
        <v>543413.86</v>
      </c>
      <c r="AG176" s="91">
        <v>192685.23</v>
      </c>
      <c r="AJ176" s="91">
        <v>180</v>
      </c>
      <c r="AK176" s="267">
        <f t="shared" si="13"/>
        <v>2809381.06</v>
      </c>
      <c r="AL176" s="268">
        <f t="shared" si="14"/>
        <v>83578.66</v>
      </c>
      <c r="AM176" s="292">
        <f t="shared" si="15"/>
        <v>2725802.4</v>
      </c>
      <c r="AN176" s="287">
        <f t="shared" si="16"/>
        <v>2762924.62</v>
      </c>
      <c r="AO176" s="295">
        <f t="shared" si="17"/>
        <v>1675523.0899999999</v>
      </c>
      <c r="AP176" s="269">
        <f t="shared" si="18"/>
        <v>1087401.5300000003</v>
      </c>
      <c r="AQ176" s="301" t="s">
        <v>17</v>
      </c>
    </row>
    <row r="177" spans="1:43" ht="15.75" thickBot="1" x14ac:dyDescent="0.3">
      <c r="A177" s="257" t="s">
        <v>333</v>
      </c>
      <c r="B177" s="257" t="s">
        <v>50</v>
      </c>
      <c r="C177" s="296">
        <v>3901</v>
      </c>
      <c r="D177" s="297" t="s">
        <v>978</v>
      </c>
      <c r="E177" s="252" t="s">
        <v>18</v>
      </c>
      <c r="F177" s="90">
        <v>571462.06999999995</v>
      </c>
      <c r="G177" s="90">
        <v>33800</v>
      </c>
      <c r="H177" s="90">
        <v>302370.08</v>
      </c>
      <c r="K177" s="252">
        <v>361503.85</v>
      </c>
      <c r="L177" s="252">
        <v>397339.03</v>
      </c>
      <c r="O177" s="232">
        <v>2900</v>
      </c>
      <c r="P177" s="232">
        <v>75668</v>
      </c>
      <c r="Q177" s="232">
        <v>117250</v>
      </c>
      <c r="R177" s="232">
        <v>10215.23</v>
      </c>
      <c r="U177" s="252">
        <v>208817.42</v>
      </c>
      <c r="V177" s="252">
        <v>3491897.05</v>
      </c>
      <c r="W177" s="74">
        <v>983390.2</v>
      </c>
      <c r="Y177" s="74">
        <v>951.67</v>
      </c>
      <c r="AA177" s="74">
        <v>760039.1</v>
      </c>
      <c r="AB177" s="74">
        <v>88800</v>
      </c>
      <c r="AC177" s="91">
        <v>1224249.1000000001</v>
      </c>
      <c r="AD177" s="91">
        <v>5130</v>
      </c>
      <c r="AF177" s="91">
        <v>699436.51</v>
      </c>
      <c r="AG177" s="91">
        <v>112203.71</v>
      </c>
      <c r="AK177" s="267">
        <f t="shared" si="13"/>
        <v>907632.14999999991</v>
      </c>
      <c r="AL177" s="268">
        <f t="shared" si="14"/>
        <v>206033.23</v>
      </c>
      <c r="AM177" s="292">
        <f t="shared" si="15"/>
        <v>701598.91999999993</v>
      </c>
      <c r="AN177" s="287">
        <f t="shared" si="16"/>
        <v>1833180.97</v>
      </c>
      <c r="AO177" s="295">
        <f t="shared" si="17"/>
        <v>2041019.32</v>
      </c>
      <c r="AP177" s="269">
        <f t="shared" si="18"/>
        <v>-207838.35000000009</v>
      </c>
      <c r="AQ177" s="301" t="s">
        <v>18</v>
      </c>
    </row>
    <row r="178" spans="1:43" s="304" customFormat="1" ht="15.75" thickBot="1" x14ac:dyDescent="0.3">
      <c r="A178" s="257" t="s">
        <v>333</v>
      </c>
      <c r="B178" s="257" t="s">
        <v>50</v>
      </c>
      <c r="C178" s="296">
        <v>4653</v>
      </c>
      <c r="D178" s="297" t="s">
        <v>979</v>
      </c>
      <c r="E178" s="252" t="s">
        <v>2284</v>
      </c>
      <c r="F178" s="90">
        <v>350727.03</v>
      </c>
      <c r="G178" s="90">
        <v>0</v>
      </c>
      <c r="H178" s="90">
        <v>129189.98</v>
      </c>
      <c r="I178" s="90"/>
      <c r="J178" s="252"/>
      <c r="K178" s="252">
        <v>9463355.1099999994</v>
      </c>
      <c r="L178" s="252">
        <v>2817717.16</v>
      </c>
      <c r="M178" s="252"/>
      <c r="N178" s="252"/>
      <c r="O178" s="232">
        <v>24876.54</v>
      </c>
      <c r="P178" s="232">
        <v>82333.56</v>
      </c>
      <c r="Q178" s="232"/>
      <c r="R178" s="232">
        <v>12</v>
      </c>
      <c r="S178" s="252"/>
      <c r="T178" s="252"/>
      <c r="U178" s="252">
        <v>104204.56</v>
      </c>
      <c r="V178" s="252">
        <v>2917750.69</v>
      </c>
      <c r="W178" s="74">
        <v>1436078.77</v>
      </c>
      <c r="X178" s="74">
        <v>990603.15</v>
      </c>
      <c r="Y178" s="74">
        <v>719.41</v>
      </c>
      <c r="Z178" s="74"/>
      <c r="AA178" s="74">
        <v>926280</v>
      </c>
      <c r="AB178" s="74">
        <v>18040</v>
      </c>
      <c r="AC178" s="91">
        <v>2369166</v>
      </c>
      <c r="AD178" s="91">
        <v>88650</v>
      </c>
      <c r="AE178" s="91"/>
      <c r="AF178" s="91">
        <v>795717.84</v>
      </c>
      <c r="AG178" s="91">
        <v>1104930.1000000001</v>
      </c>
      <c r="AH178" s="91"/>
      <c r="AI178" s="91">
        <v>416413.43</v>
      </c>
      <c r="AJ178" s="91"/>
      <c r="AK178" s="267">
        <f t="shared" si="13"/>
        <v>479917.01</v>
      </c>
      <c r="AL178" s="268">
        <f t="shared" si="14"/>
        <v>107222.1</v>
      </c>
      <c r="AM178" s="292">
        <f t="shared" si="15"/>
        <v>372694.91000000003</v>
      </c>
      <c r="AN178" s="287">
        <f t="shared" si="16"/>
        <v>3371721.33</v>
      </c>
      <c r="AO178" s="295">
        <f t="shared" si="17"/>
        <v>4774877.3699999992</v>
      </c>
      <c r="AP178" s="302">
        <f t="shared" si="18"/>
        <v>-1403156.0399999991</v>
      </c>
      <c r="AQ178" s="303"/>
    </row>
    <row r="179" spans="1:43" ht="15.75" thickBot="1" x14ac:dyDescent="0.3">
      <c r="A179" s="257" t="s">
        <v>333</v>
      </c>
      <c r="B179" s="257" t="s">
        <v>50</v>
      </c>
      <c r="C179" s="296">
        <v>4479</v>
      </c>
      <c r="D179" s="297" t="s">
        <v>980</v>
      </c>
      <c r="E179" s="252" t="s">
        <v>19</v>
      </c>
      <c r="F179" s="90">
        <v>253147.21</v>
      </c>
      <c r="G179" s="90">
        <v>15800</v>
      </c>
      <c r="H179" s="90">
        <v>29505.87</v>
      </c>
      <c r="K179" s="252">
        <v>217043.42</v>
      </c>
      <c r="L179" s="252">
        <v>230993.3</v>
      </c>
      <c r="O179" s="232">
        <v>0</v>
      </c>
      <c r="P179" s="232">
        <v>1048.5999999999999</v>
      </c>
      <c r="Q179" s="232">
        <v>65000</v>
      </c>
      <c r="S179" s="252">
        <v>215000</v>
      </c>
      <c r="U179" s="252">
        <v>88947.48</v>
      </c>
      <c r="V179" s="252">
        <v>3101018.9</v>
      </c>
      <c r="W179" s="74">
        <v>627790.46</v>
      </c>
      <c r="Y179" s="74">
        <v>445.4</v>
      </c>
      <c r="AB179" s="74">
        <v>6000</v>
      </c>
      <c r="AC179" s="91">
        <v>207100</v>
      </c>
      <c r="AD179" s="91">
        <v>11320</v>
      </c>
      <c r="AF179" s="91">
        <v>296456.08</v>
      </c>
      <c r="AG179" s="91">
        <v>192916.61</v>
      </c>
      <c r="AK179" s="267">
        <f t="shared" si="13"/>
        <v>298453.07999999996</v>
      </c>
      <c r="AL179" s="268">
        <f t="shared" si="14"/>
        <v>66048.600000000006</v>
      </c>
      <c r="AM179" s="292">
        <f t="shared" si="15"/>
        <v>232404.47999999995</v>
      </c>
      <c r="AN179" s="287">
        <f t="shared" si="16"/>
        <v>634235.86</v>
      </c>
      <c r="AO179" s="295">
        <f t="shared" si="17"/>
        <v>707792.69</v>
      </c>
      <c r="AP179" s="269">
        <f t="shared" si="18"/>
        <v>-73556.829999999958</v>
      </c>
      <c r="AQ179" s="305" t="s">
        <v>19</v>
      </c>
    </row>
    <row r="180" spans="1:43" ht="15.75" thickBot="1" x14ac:dyDescent="0.3">
      <c r="A180" s="257" t="s">
        <v>333</v>
      </c>
      <c r="B180" s="257" t="s">
        <v>50</v>
      </c>
      <c r="C180" s="296">
        <v>5054</v>
      </c>
      <c r="D180" s="297" t="s">
        <v>981</v>
      </c>
      <c r="E180" s="252" t="s">
        <v>20</v>
      </c>
      <c r="F180" s="90">
        <v>1043799.81</v>
      </c>
      <c r="G180" s="90">
        <v>26037.1</v>
      </c>
      <c r="H180" s="90">
        <v>161887.24</v>
      </c>
      <c r="K180" s="252">
        <v>57319.42</v>
      </c>
      <c r="L180" s="252">
        <v>562757.29</v>
      </c>
      <c r="O180" s="232">
        <v>0</v>
      </c>
      <c r="P180" s="232">
        <v>74407.48</v>
      </c>
      <c r="Q180" s="232">
        <v>70000</v>
      </c>
      <c r="R180" s="232">
        <v>10110.280000000001</v>
      </c>
      <c r="U180" s="252">
        <v>337180.58</v>
      </c>
      <c r="V180" s="252">
        <v>254405.43</v>
      </c>
      <c r="W180" s="74">
        <v>1323995.49</v>
      </c>
      <c r="Y180" s="74">
        <v>1139.53</v>
      </c>
      <c r="AA180" s="74">
        <v>855563.4</v>
      </c>
      <c r="AB180" s="74">
        <v>87600</v>
      </c>
      <c r="AC180" s="91">
        <v>1368773.4</v>
      </c>
      <c r="AF180" s="91">
        <v>419508.77</v>
      </c>
      <c r="AG180" s="91">
        <v>188392.92</v>
      </c>
      <c r="AK180" s="267">
        <f t="shared" si="13"/>
        <v>1231724.1500000001</v>
      </c>
      <c r="AL180" s="268">
        <f t="shared" si="14"/>
        <v>154517.75999999998</v>
      </c>
      <c r="AM180" s="292">
        <f t="shared" si="15"/>
        <v>1077206.3900000001</v>
      </c>
      <c r="AN180" s="287">
        <f t="shared" si="16"/>
        <v>2268298.42</v>
      </c>
      <c r="AO180" s="295">
        <f t="shared" si="17"/>
        <v>1976675.0899999999</v>
      </c>
      <c r="AP180" s="269">
        <f t="shared" si="18"/>
        <v>291623.33000000007</v>
      </c>
      <c r="AQ180" s="301" t="s">
        <v>20</v>
      </c>
    </row>
    <row r="181" spans="1:43" ht="15.75" thickBot="1" x14ac:dyDescent="0.3">
      <c r="A181" s="257" t="s">
        <v>333</v>
      </c>
      <c r="B181" s="257" t="s">
        <v>50</v>
      </c>
      <c r="C181" s="296">
        <v>5698</v>
      </c>
      <c r="D181" s="297" t="s">
        <v>982</v>
      </c>
      <c r="E181" s="252" t="s">
        <v>21</v>
      </c>
      <c r="F181" s="90">
        <v>790977.33</v>
      </c>
      <c r="G181" s="90">
        <v>47666</v>
      </c>
      <c r="H181" s="90">
        <v>98751</v>
      </c>
      <c r="K181" s="252">
        <v>1344117.26</v>
      </c>
      <c r="L181" s="252">
        <v>271453.31</v>
      </c>
      <c r="O181" s="232">
        <v>154500</v>
      </c>
      <c r="P181" s="232">
        <v>56112.6</v>
      </c>
      <c r="Q181" s="232">
        <v>114000</v>
      </c>
      <c r="R181" s="232">
        <v>10128.280000000001</v>
      </c>
      <c r="U181" s="252">
        <v>359552.37</v>
      </c>
      <c r="V181" s="252">
        <v>4470863.96</v>
      </c>
      <c r="W181" s="74">
        <v>1904161.55</v>
      </c>
      <c r="Y181" s="74">
        <v>985.7</v>
      </c>
      <c r="AA181" s="74">
        <v>1246762.1100000001</v>
      </c>
      <c r="AB181" s="74">
        <v>96800</v>
      </c>
      <c r="AC181" s="91">
        <v>1703282.11</v>
      </c>
      <c r="AD181" s="91">
        <v>3670</v>
      </c>
      <c r="AF181" s="91">
        <v>363905.95</v>
      </c>
      <c r="AG181" s="91">
        <v>108336.5</v>
      </c>
      <c r="AK181" s="267">
        <f t="shared" si="13"/>
        <v>937394.33</v>
      </c>
      <c r="AL181" s="268">
        <f t="shared" si="14"/>
        <v>334740.88</v>
      </c>
      <c r="AM181" s="292">
        <f t="shared" si="15"/>
        <v>602653.44999999995</v>
      </c>
      <c r="AN181" s="287">
        <f t="shared" si="16"/>
        <v>3248709.3600000003</v>
      </c>
      <c r="AO181" s="295">
        <f t="shared" si="17"/>
        <v>2179194.56</v>
      </c>
      <c r="AP181" s="269">
        <f t="shared" si="18"/>
        <v>1069514.8000000003</v>
      </c>
      <c r="AQ181" s="301" t="s">
        <v>21</v>
      </c>
    </row>
    <row r="182" spans="1:43" ht="15.75" thickBot="1" x14ac:dyDescent="0.3">
      <c r="A182" s="257" t="s">
        <v>333</v>
      </c>
      <c r="B182" s="257" t="s">
        <v>50</v>
      </c>
      <c r="C182" s="296">
        <v>5218</v>
      </c>
      <c r="D182" s="297" t="s">
        <v>983</v>
      </c>
      <c r="E182" s="252" t="s">
        <v>22</v>
      </c>
      <c r="F182" s="90">
        <v>873918.23</v>
      </c>
      <c r="G182" s="90">
        <v>46014.5</v>
      </c>
      <c r="H182" s="90">
        <v>117017.99</v>
      </c>
      <c r="K182" s="252">
        <v>111190.62</v>
      </c>
      <c r="L182" s="252">
        <v>96524.57</v>
      </c>
      <c r="O182" s="232">
        <v>20598</v>
      </c>
      <c r="P182" s="232">
        <v>118714.04</v>
      </c>
      <c r="Q182" s="232">
        <v>68000</v>
      </c>
      <c r="R182" s="232">
        <v>12219.62</v>
      </c>
      <c r="U182" s="252">
        <v>-399088.77</v>
      </c>
      <c r="V182" s="252">
        <v>1315785.06</v>
      </c>
      <c r="W182" s="74">
        <v>982791.76</v>
      </c>
      <c r="Y182" s="74">
        <v>1079.94</v>
      </c>
      <c r="AA182" s="74">
        <v>1358512.4</v>
      </c>
      <c r="AB182" s="74">
        <v>90000</v>
      </c>
      <c r="AC182" s="91">
        <v>1716312.4</v>
      </c>
      <c r="AF182" s="91">
        <v>439916.73</v>
      </c>
      <c r="AG182" s="91">
        <v>122010.26</v>
      </c>
      <c r="AK182" s="267">
        <f t="shared" si="13"/>
        <v>1036950.72</v>
      </c>
      <c r="AL182" s="268">
        <f t="shared" si="14"/>
        <v>219531.65999999997</v>
      </c>
      <c r="AM182" s="292">
        <f t="shared" si="15"/>
        <v>817419.06</v>
      </c>
      <c r="AN182" s="287">
        <f t="shared" si="16"/>
        <v>2432384.0999999996</v>
      </c>
      <c r="AO182" s="295">
        <f t="shared" si="17"/>
        <v>2278239.3899999997</v>
      </c>
      <c r="AP182" s="269">
        <f t="shared" si="18"/>
        <v>154144.70999999996</v>
      </c>
      <c r="AQ182" s="301" t="s">
        <v>22</v>
      </c>
    </row>
    <row r="183" spans="1:43" ht="15.75" thickBot="1" x14ac:dyDescent="0.3">
      <c r="A183" s="257" t="s">
        <v>333</v>
      </c>
      <c r="B183" s="257" t="s">
        <v>50</v>
      </c>
      <c r="C183" s="296">
        <v>6468</v>
      </c>
      <c r="D183" s="297" t="s">
        <v>984</v>
      </c>
      <c r="E183" s="252" t="s">
        <v>23</v>
      </c>
      <c r="F183" s="90">
        <v>1016019.16</v>
      </c>
      <c r="G183" s="90">
        <v>7735</v>
      </c>
      <c r="H183" s="90">
        <v>276993.75</v>
      </c>
      <c r="K183" s="252">
        <v>907351.5</v>
      </c>
      <c r="L183" s="252">
        <v>328957.77</v>
      </c>
      <c r="O183" s="232">
        <v>2450</v>
      </c>
      <c r="P183" s="232">
        <v>68684.83</v>
      </c>
      <c r="Q183" s="232">
        <v>50055</v>
      </c>
      <c r="R183" s="232">
        <v>70325</v>
      </c>
      <c r="U183" s="252">
        <v>342393.35</v>
      </c>
      <c r="V183" s="252">
        <v>1137972.49</v>
      </c>
      <c r="W183" s="74">
        <v>1215455.29</v>
      </c>
      <c r="X183" s="74">
        <v>92335</v>
      </c>
      <c r="Y183" s="74">
        <v>1545.45</v>
      </c>
      <c r="AA183" s="74">
        <v>974730.1</v>
      </c>
      <c r="AB183" s="74">
        <v>84000</v>
      </c>
      <c r="AC183" s="91">
        <v>1454070.1</v>
      </c>
      <c r="AD183" s="91">
        <v>380</v>
      </c>
      <c r="AF183" s="91">
        <v>569262.07999999996</v>
      </c>
      <c r="AG183" s="91">
        <v>130727.99</v>
      </c>
      <c r="AJ183" s="91">
        <v>171750</v>
      </c>
      <c r="AK183" s="267">
        <f t="shared" si="13"/>
        <v>1300747.9100000001</v>
      </c>
      <c r="AL183" s="268">
        <f t="shared" si="14"/>
        <v>191514.83000000002</v>
      </c>
      <c r="AM183" s="292">
        <f t="shared" si="15"/>
        <v>1109233.08</v>
      </c>
      <c r="AN183" s="287">
        <f t="shared" si="16"/>
        <v>2368065.84</v>
      </c>
      <c r="AO183" s="295">
        <f t="shared" si="17"/>
        <v>2326190.1700000004</v>
      </c>
      <c r="AP183" s="269">
        <f t="shared" si="18"/>
        <v>41875.66999999946</v>
      </c>
      <c r="AQ183" s="301" t="s">
        <v>23</v>
      </c>
    </row>
    <row r="184" spans="1:43" ht="15.75" thickBot="1" x14ac:dyDescent="0.3">
      <c r="A184" s="257" t="s">
        <v>333</v>
      </c>
      <c r="B184" s="257" t="s">
        <v>50</v>
      </c>
      <c r="C184" s="296">
        <v>8206</v>
      </c>
      <c r="D184" s="297" t="s">
        <v>985</v>
      </c>
      <c r="E184" s="252" t="s">
        <v>24</v>
      </c>
      <c r="F184" s="90">
        <v>1869625.33</v>
      </c>
      <c r="G184" s="90">
        <v>29881.64</v>
      </c>
      <c r="H184" s="90">
        <v>107200.32000000001</v>
      </c>
      <c r="K184" s="252">
        <v>1764477.49</v>
      </c>
      <c r="L184" s="252">
        <v>632032.22</v>
      </c>
      <c r="O184" s="232">
        <v>4500</v>
      </c>
      <c r="P184" s="232">
        <v>90626.55</v>
      </c>
      <c r="Q184" s="232">
        <v>4200</v>
      </c>
      <c r="R184" s="232">
        <v>10069.16</v>
      </c>
      <c r="U184" s="252">
        <v>850704.83</v>
      </c>
      <c r="V184" s="252">
        <v>1899168.01</v>
      </c>
      <c r="W184" s="74">
        <v>1952392.1</v>
      </c>
      <c r="Y184" s="74">
        <v>2276.1</v>
      </c>
      <c r="AA184" s="74">
        <v>543054.80000000005</v>
      </c>
      <c r="AB184" s="74">
        <v>106800</v>
      </c>
      <c r="AC184" s="91">
        <v>1156974.8</v>
      </c>
      <c r="AD184" s="91">
        <v>10720</v>
      </c>
      <c r="AF184" s="91">
        <v>609476.06999999995</v>
      </c>
      <c r="AG184" s="91">
        <v>182278.76</v>
      </c>
      <c r="AK184" s="267">
        <f t="shared" si="13"/>
        <v>2006707.29</v>
      </c>
      <c r="AL184" s="268">
        <f t="shared" si="14"/>
        <v>109395.71</v>
      </c>
      <c r="AM184" s="292">
        <f t="shared" si="15"/>
        <v>1897311.58</v>
      </c>
      <c r="AN184" s="287">
        <f t="shared" si="16"/>
        <v>2604523</v>
      </c>
      <c r="AO184" s="295">
        <f t="shared" si="17"/>
        <v>1959449.6300000001</v>
      </c>
      <c r="AP184" s="269">
        <f t="shared" si="18"/>
        <v>645073.36999999988</v>
      </c>
      <c r="AQ184" s="301" t="s">
        <v>24</v>
      </c>
    </row>
    <row r="185" spans="1:43" ht="15.75" thickBot="1" x14ac:dyDescent="0.3">
      <c r="A185" s="257" t="s">
        <v>333</v>
      </c>
      <c r="B185" s="257" t="s">
        <v>50</v>
      </c>
      <c r="C185" s="296">
        <v>4682</v>
      </c>
      <c r="D185" s="297" t="s">
        <v>986</v>
      </c>
      <c r="E185" s="252" t="s">
        <v>25</v>
      </c>
      <c r="F185" s="90">
        <v>192633.13</v>
      </c>
      <c r="G185" s="90">
        <v>14204.86</v>
      </c>
      <c r="H185" s="90">
        <v>181947.24</v>
      </c>
      <c r="K185" s="252">
        <v>840962.94</v>
      </c>
      <c r="L185" s="252">
        <v>236206.11</v>
      </c>
      <c r="O185" s="232">
        <v>4200</v>
      </c>
      <c r="P185" s="232">
        <v>71293.740000000005</v>
      </c>
      <c r="Q185" s="232">
        <v>10000</v>
      </c>
      <c r="R185" s="232">
        <v>10459.1</v>
      </c>
      <c r="U185" s="252">
        <v>176094.12</v>
      </c>
      <c r="V185" s="252">
        <v>4128965.53</v>
      </c>
      <c r="W185" s="74">
        <v>706935.68</v>
      </c>
      <c r="X185" s="74">
        <v>210000</v>
      </c>
      <c r="Y185" s="74">
        <v>825.62</v>
      </c>
      <c r="AA185" s="74">
        <v>474040</v>
      </c>
      <c r="AB185" s="74">
        <v>90400</v>
      </c>
      <c r="AC185" s="91">
        <v>855270</v>
      </c>
      <c r="AD185" s="91">
        <v>1080</v>
      </c>
      <c r="AF185" s="91">
        <v>692734.22</v>
      </c>
      <c r="AG185" s="91">
        <v>102953.26</v>
      </c>
      <c r="AK185" s="267">
        <f t="shared" si="13"/>
        <v>388785.23</v>
      </c>
      <c r="AL185" s="268">
        <f t="shared" si="14"/>
        <v>95952.840000000011</v>
      </c>
      <c r="AM185" s="292">
        <f t="shared" si="15"/>
        <v>292832.38999999996</v>
      </c>
      <c r="AN185" s="287">
        <f t="shared" si="16"/>
        <v>1482201.3</v>
      </c>
      <c r="AO185" s="295">
        <f t="shared" si="17"/>
        <v>1652037.48</v>
      </c>
      <c r="AP185" s="269">
        <f t="shared" si="18"/>
        <v>-169836.17999999993</v>
      </c>
      <c r="AQ185" s="301" t="s">
        <v>25</v>
      </c>
    </row>
    <row r="186" spans="1:43" ht="15.75" thickBot="1" x14ac:dyDescent="0.3">
      <c r="A186" s="257" t="s">
        <v>333</v>
      </c>
      <c r="B186" s="257" t="s">
        <v>50</v>
      </c>
      <c r="C186" s="296">
        <v>5558</v>
      </c>
      <c r="D186" s="297" t="s">
        <v>987</v>
      </c>
      <c r="E186" s="252" t="s">
        <v>26</v>
      </c>
      <c r="F186" s="90">
        <v>736376.09</v>
      </c>
      <c r="G186" s="90">
        <v>120722.61</v>
      </c>
      <c r="H186" s="90">
        <v>188020.34</v>
      </c>
      <c r="K186" s="252">
        <v>263333.92</v>
      </c>
      <c r="L186" s="252">
        <v>534900.18999999994</v>
      </c>
      <c r="O186" s="232">
        <v>0</v>
      </c>
      <c r="P186" s="232">
        <v>80447.3</v>
      </c>
      <c r="Q186" s="232">
        <v>31900</v>
      </c>
      <c r="R186" s="232">
        <v>10000</v>
      </c>
      <c r="S186" s="252">
        <v>66240</v>
      </c>
      <c r="U186" s="252">
        <v>317117.68</v>
      </c>
      <c r="V186" s="252">
        <v>1898710.57</v>
      </c>
      <c r="W186" s="74">
        <v>1316139.6000000001</v>
      </c>
      <c r="X186" s="74">
        <v>63000</v>
      </c>
      <c r="Y186" s="74">
        <v>936.99</v>
      </c>
      <c r="AA186" s="74">
        <v>1147778.5</v>
      </c>
      <c r="AB186" s="74">
        <v>45000</v>
      </c>
      <c r="AC186" s="91">
        <v>1568348.5</v>
      </c>
      <c r="AD186" s="91">
        <v>7340</v>
      </c>
      <c r="AF186" s="91">
        <v>490000.87</v>
      </c>
      <c r="AG186" s="91">
        <v>68709</v>
      </c>
      <c r="AK186" s="267">
        <f t="shared" si="13"/>
        <v>1045119.0399999999</v>
      </c>
      <c r="AL186" s="268">
        <f t="shared" si="14"/>
        <v>122347.3</v>
      </c>
      <c r="AM186" s="292">
        <f t="shared" si="15"/>
        <v>922771.73999999987</v>
      </c>
      <c r="AN186" s="287">
        <f t="shared" si="16"/>
        <v>2572855.09</v>
      </c>
      <c r="AO186" s="295">
        <f t="shared" si="17"/>
        <v>2134398.37</v>
      </c>
      <c r="AP186" s="269">
        <f t="shared" si="18"/>
        <v>438456.71999999974</v>
      </c>
      <c r="AQ186" s="301" t="s">
        <v>26</v>
      </c>
    </row>
    <row r="187" spans="1:43" ht="15.75" thickBot="1" x14ac:dyDescent="0.3">
      <c r="A187" s="257" t="s">
        <v>333</v>
      </c>
      <c r="B187" s="257" t="s">
        <v>50</v>
      </c>
      <c r="C187" s="296">
        <v>4731</v>
      </c>
      <c r="D187" s="297" t="s">
        <v>988</v>
      </c>
      <c r="E187" s="252" t="s">
        <v>27</v>
      </c>
      <c r="F187" s="90">
        <v>696059.03</v>
      </c>
      <c r="G187" s="90">
        <v>6181.65</v>
      </c>
      <c r="H187" s="90">
        <v>33432.81</v>
      </c>
      <c r="K187" s="252">
        <v>185112.27</v>
      </c>
      <c r="L187" s="252">
        <v>654265.28</v>
      </c>
      <c r="O187" s="232">
        <v>4000</v>
      </c>
      <c r="P187" s="232">
        <v>77506.12</v>
      </c>
      <c r="R187" s="232">
        <v>12046.81</v>
      </c>
      <c r="U187" s="252">
        <v>-651194.34</v>
      </c>
      <c r="V187" s="252">
        <v>2242933.0699999998</v>
      </c>
      <c r="W187" s="74">
        <v>937492.97</v>
      </c>
      <c r="Y187" s="74">
        <v>762.7</v>
      </c>
      <c r="AA187" s="74">
        <v>817377.4</v>
      </c>
      <c r="AB187" s="74">
        <v>91200</v>
      </c>
      <c r="AC187" s="91">
        <v>1231437.3999999999</v>
      </c>
      <c r="AD187" s="91">
        <v>3870</v>
      </c>
      <c r="AF187" s="91">
        <v>366216.5</v>
      </c>
      <c r="AG187" s="91">
        <v>168903.66</v>
      </c>
      <c r="AI187" s="91">
        <v>77899.179999999993</v>
      </c>
      <c r="AK187" s="267">
        <f t="shared" si="13"/>
        <v>735673.49</v>
      </c>
      <c r="AL187" s="268">
        <f t="shared" si="14"/>
        <v>93552.93</v>
      </c>
      <c r="AM187" s="292">
        <f t="shared" si="15"/>
        <v>642120.56000000006</v>
      </c>
      <c r="AN187" s="287">
        <f t="shared" si="16"/>
        <v>1846833.0699999998</v>
      </c>
      <c r="AO187" s="295">
        <f t="shared" si="17"/>
        <v>1848326.7399999998</v>
      </c>
      <c r="AP187" s="269">
        <f t="shared" si="18"/>
        <v>-1493.6699999999255</v>
      </c>
      <c r="AQ187" s="301" t="s">
        <v>27</v>
      </c>
    </row>
    <row r="188" spans="1:43" ht="15.75" thickBot="1" x14ac:dyDescent="0.3">
      <c r="A188" s="257" t="s">
        <v>333</v>
      </c>
      <c r="B188" s="257" t="s">
        <v>50</v>
      </c>
      <c r="C188" s="296">
        <v>3338</v>
      </c>
      <c r="D188" s="297" t="s">
        <v>989</v>
      </c>
      <c r="E188" s="252" t="s">
        <v>2326</v>
      </c>
      <c r="F188" s="90">
        <v>382317.82</v>
      </c>
      <c r="G188" s="90">
        <v>18325</v>
      </c>
      <c r="H188" s="90">
        <v>121244.44</v>
      </c>
      <c r="K188" s="252">
        <v>833540.75</v>
      </c>
      <c r="L188" s="252">
        <v>350858.04</v>
      </c>
      <c r="O188" s="232">
        <v>13635</v>
      </c>
      <c r="P188" s="232">
        <v>62311.26</v>
      </c>
      <c r="R188" s="232">
        <v>10290.34</v>
      </c>
      <c r="U188" s="252">
        <v>115328.68</v>
      </c>
      <c r="V188" s="252">
        <v>3605471.06</v>
      </c>
      <c r="W188" s="74">
        <v>960935.33</v>
      </c>
      <c r="Y188" s="74">
        <v>347.23</v>
      </c>
      <c r="AA188" s="74">
        <v>638020</v>
      </c>
      <c r="AB188" s="74">
        <v>70800</v>
      </c>
      <c r="AC188" s="91">
        <v>1100920</v>
      </c>
      <c r="AD188" s="91">
        <v>4130</v>
      </c>
      <c r="AF188" s="91">
        <v>320314.26</v>
      </c>
      <c r="AG188" s="91">
        <v>166455.82</v>
      </c>
      <c r="AK188" s="267">
        <f t="shared" si="13"/>
        <v>521887.26</v>
      </c>
      <c r="AL188" s="268">
        <f t="shared" si="14"/>
        <v>86236.6</v>
      </c>
      <c r="AM188" s="292">
        <f t="shared" si="15"/>
        <v>435650.66000000003</v>
      </c>
      <c r="AN188" s="287">
        <f t="shared" si="16"/>
        <v>1670102.56</v>
      </c>
      <c r="AO188" s="295">
        <f t="shared" si="17"/>
        <v>1591820.08</v>
      </c>
      <c r="AP188" s="269">
        <f t="shared" si="18"/>
        <v>78282.479999999981</v>
      </c>
      <c r="AQ188" s="301" t="s">
        <v>28</v>
      </c>
    </row>
    <row r="189" spans="1:43" s="295" customFormat="1" ht="15" thickBot="1" x14ac:dyDescent="0.25">
      <c r="A189" s="257" t="s">
        <v>333</v>
      </c>
      <c r="B189" s="257" t="s">
        <v>50</v>
      </c>
      <c r="C189" s="296">
        <v>6544</v>
      </c>
      <c r="D189" s="297" t="s">
        <v>990</v>
      </c>
      <c r="E189" s="252" t="s">
        <v>28</v>
      </c>
      <c r="F189" s="90">
        <v>1158722.6100000001</v>
      </c>
      <c r="G189" s="90">
        <v>155917.89000000001</v>
      </c>
      <c r="H189" s="90">
        <v>262233.82</v>
      </c>
      <c r="I189" s="90"/>
      <c r="J189" s="252"/>
      <c r="K189" s="252">
        <v>2049541.13</v>
      </c>
      <c r="L189" s="252">
        <v>260666.44</v>
      </c>
      <c r="M189" s="252"/>
      <c r="N189" s="252"/>
      <c r="O189" s="232">
        <v>13400</v>
      </c>
      <c r="P189" s="232">
        <v>81911.77</v>
      </c>
      <c r="Q189" s="232"/>
      <c r="R189" s="232">
        <v>146033.45000000001</v>
      </c>
      <c r="S189" s="252"/>
      <c r="T189" s="252"/>
      <c r="U189" s="252">
        <v>384122.99</v>
      </c>
      <c r="V189" s="252">
        <v>3600900</v>
      </c>
      <c r="W189" s="74">
        <v>1319694.67</v>
      </c>
      <c r="X189" s="74"/>
      <c r="Y189" s="74">
        <v>1210.92</v>
      </c>
      <c r="Z189" s="74"/>
      <c r="AA189" s="74">
        <v>788994.6</v>
      </c>
      <c r="AB189" s="74">
        <v>526850</v>
      </c>
      <c r="AC189" s="91">
        <v>1195824.6000000001</v>
      </c>
      <c r="AD189" s="91"/>
      <c r="AE189" s="91"/>
      <c r="AF189" s="91">
        <v>499557.41</v>
      </c>
      <c r="AG189" s="91">
        <v>218404.38</v>
      </c>
      <c r="AH189" s="91"/>
      <c r="AI189" s="91"/>
      <c r="AJ189" s="91"/>
      <c r="AK189" s="267">
        <f t="shared" si="13"/>
        <v>1576874.32</v>
      </c>
      <c r="AL189" s="268">
        <f t="shared" si="14"/>
        <v>241345.22000000003</v>
      </c>
      <c r="AM189" s="292">
        <f t="shared" si="15"/>
        <v>1335529.1000000001</v>
      </c>
      <c r="AN189" s="287">
        <f t="shared" si="16"/>
        <v>2636750.19</v>
      </c>
      <c r="AO189" s="295">
        <f t="shared" si="17"/>
        <v>1913786.3900000001</v>
      </c>
      <c r="AP189" s="269">
        <f t="shared" si="18"/>
        <v>722963.79999999981</v>
      </c>
      <c r="AQ189" s="294"/>
    </row>
    <row r="190" spans="1:43" ht="15" thickBot="1" x14ac:dyDescent="0.25">
      <c r="A190" s="257" t="s">
        <v>334</v>
      </c>
      <c r="B190" s="257" t="s">
        <v>51</v>
      </c>
      <c r="C190" s="296">
        <v>2511</v>
      </c>
      <c r="D190" s="297" t="s">
        <v>991</v>
      </c>
      <c r="E190" s="252" t="s">
        <v>2285</v>
      </c>
      <c r="F190" s="90">
        <v>476087.39</v>
      </c>
      <c r="G190" s="90">
        <v>15929</v>
      </c>
      <c r="H190" s="90">
        <v>84584.4</v>
      </c>
      <c r="K190" s="252">
        <v>727332.4</v>
      </c>
      <c r="L190" s="252">
        <v>106.91</v>
      </c>
      <c r="P190" s="232">
        <v>30286</v>
      </c>
      <c r="R190" s="232">
        <v>3750</v>
      </c>
      <c r="U190" s="252">
        <v>84108.15</v>
      </c>
      <c r="V190" s="252">
        <v>2938659.03</v>
      </c>
      <c r="W190" s="74">
        <v>492423.31</v>
      </c>
      <c r="X190" s="74">
        <v>234130</v>
      </c>
      <c r="AA190" s="74">
        <v>847663.59</v>
      </c>
      <c r="AB190" s="74">
        <v>4500</v>
      </c>
      <c r="AC190" s="91">
        <v>1038856.59</v>
      </c>
      <c r="AF190" s="91">
        <v>230414.71</v>
      </c>
      <c r="AG190" s="91">
        <v>110368.8</v>
      </c>
      <c r="AK190" s="267">
        <f t="shared" si="13"/>
        <v>576600.79</v>
      </c>
      <c r="AL190" s="268">
        <f t="shared" si="14"/>
        <v>34036</v>
      </c>
      <c r="AM190" s="292">
        <f t="shared" si="15"/>
        <v>542564.79</v>
      </c>
      <c r="AN190" s="287">
        <f t="shared" si="16"/>
        <v>1578716.9</v>
      </c>
      <c r="AO190" s="295">
        <f t="shared" si="17"/>
        <v>1379640.1</v>
      </c>
      <c r="AP190" s="269">
        <f t="shared" si="18"/>
        <v>199076.79999999981</v>
      </c>
      <c r="AQ190" s="295"/>
    </row>
    <row r="191" spans="1:43" ht="15" thickBot="1" x14ac:dyDescent="0.25">
      <c r="A191" s="257" t="s">
        <v>334</v>
      </c>
      <c r="B191" s="257" t="s">
        <v>51</v>
      </c>
      <c r="C191" s="296">
        <v>3129</v>
      </c>
      <c r="D191" s="297" t="s">
        <v>992</v>
      </c>
      <c r="E191" s="252" t="s">
        <v>2286</v>
      </c>
      <c r="F191" s="90">
        <v>70271.81</v>
      </c>
      <c r="G191" s="90">
        <v>1275</v>
      </c>
      <c r="H191" s="90">
        <v>179110.87</v>
      </c>
      <c r="K191" s="252">
        <v>1787533.52</v>
      </c>
      <c r="L191" s="252">
        <v>600958.74</v>
      </c>
      <c r="O191" s="232">
        <v>0</v>
      </c>
      <c r="P191" s="232">
        <v>37571.31</v>
      </c>
      <c r="R191" s="232">
        <v>532.29999999999995</v>
      </c>
      <c r="U191" s="252">
        <v>13200</v>
      </c>
      <c r="V191" s="252">
        <v>309271.51</v>
      </c>
      <c r="W191" s="74">
        <v>526011.15</v>
      </c>
      <c r="Y191" s="74">
        <v>953.16</v>
      </c>
      <c r="AA191" s="74">
        <v>751875</v>
      </c>
      <c r="AB191" s="74">
        <v>91500</v>
      </c>
      <c r="AC191" s="91">
        <v>972015</v>
      </c>
      <c r="AF191" s="91">
        <v>246466.82</v>
      </c>
      <c r="AG191" s="91">
        <v>15501.6</v>
      </c>
      <c r="AK191" s="267">
        <f t="shared" si="13"/>
        <v>250657.68</v>
      </c>
      <c r="AL191" s="268">
        <f t="shared" si="14"/>
        <v>38103.61</v>
      </c>
      <c r="AM191" s="292">
        <f t="shared" si="15"/>
        <v>212554.07</v>
      </c>
      <c r="AN191" s="287">
        <f t="shared" si="16"/>
        <v>1370339.31</v>
      </c>
      <c r="AO191" s="295">
        <f t="shared" si="17"/>
        <v>1233983.4200000002</v>
      </c>
      <c r="AP191" s="269">
        <f t="shared" si="18"/>
        <v>136355.8899999999</v>
      </c>
    </row>
    <row r="192" spans="1:43" ht="15" thickBot="1" x14ac:dyDescent="0.25">
      <c r="A192" s="257" t="s">
        <v>334</v>
      </c>
      <c r="B192" s="257" t="s">
        <v>51</v>
      </c>
      <c r="C192" s="296">
        <v>5633</v>
      </c>
      <c r="D192" s="297" t="s">
        <v>993</v>
      </c>
      <c r="E192" s="252" t="s">
        <v>2287</v>
      </c>
      <c r="F192" s="90">
        <v>51022.58</v>
      </c>
      <c r="G192" s="90">
        <v>4100</v>
      </c>
      <c r="H192" s="90">
        <v>86525.25</v>
      </c>
      <c r="K192" s="252">
        <v>2590069.98</v>
      </c>
      <c r="L192" s="252">
        <v>235968.18</v>
      </c>
      <c r="O192" s="232">
        <v>0</v>
      </c>
      <c r="P192" s="232">
        <v>41317</v>
      </c>
      <c r="R192" s="232">
        <v>121.07</v>
      </c>
      <c r="U192" s="252">
        <v>156494.44</v>
      </c>
      <c r="V192" s="252">
        <v>2920045.89</v>
      </c>
      <c r="W192" s="74">
        <v>690844.12</v>
      </c>
      <c r="Y192" s="74">
        <v>427.89</v>
      </c>
      <c r="AA192" s="74">
        <v>1209759.6499999999</v>
      </c>
      <c r="AB192" s="74">
        <v>15740</v>
      </c>
      <c r="AC192" s="91">
        <v>1567319.65</v>
      </c>
      <c r="AF192" s="91">
        <v>371951.67</v>
      </c>
      <c r="AG192" s="91">
        <v>210344.6</v>
      </c>
      <c r="AK192" s="267">
        <f t="shared" si="13"/>
        <v>141647.83000000002</v>
      </c>
      <c r="AL192" s="268">
        <f t="shared" si="14"/>
        <v>41438.07</v>
      </c>
      <c r="AM192" s="292">
        <f t="shared" si="15"/>
        <v>100209.76000000001</v>
      </c>
      <c r="AN192" s="287">
        <f t="shared" si="16"/>
        <v>1916771.66</v>
      </c>
      <c r="AO192" s="295">
        <f t="shared" si="17"/>
        <v>2149615.92</v>
      </c>
      <c r="AP192" s="269">
        <f t="shared" si="18"/>
        <v>-232844.26</v>
      </c>
    </row>
    <row r="193" spans="1:42" ht="15" thickBot="1" x14ac:dyDescent="0.25">
      <c r="A193" s="257" t="s">
        <v>334</v>
      </c>
      <c r="B193" s="257" t="s">
        <v>51</v>
      </c>
      <c r="C193" s="296">
        <v>1850</v>
      </c>
      <c r="D193" s="297" t="s">
        <v>994</v>
      </c>
      <c r="E193" s="252" t="s">
        <v>2288</v>
      </c>
      <c r="F193" s="90">
        <v>448376.66</v>
      </c>
      <c r="G193" s="90">
        <v>1228</v>
      </c>
      <c r="H193" s="90">
        <v>83595.08</v>
      </c>
      <c r="K193" s="252">
        <v>487068.73</v>
      </c>
      <c r="L193" s="252">
        <v>372446.52</v>
      </c>
      <c r="O193" s="232">
        <v>0</v>
      </c>
      <c r="P193" s="232">
        <v>31080</v>
      </c>
      <c r="R193" s="232">
        <v>1536.61</v>
      </c>
      <c r="U193" s="252">
        <v>48312.09</v>
      </c>
      <c r="V193" s="252">
        <v>2662416.9900000002</v>
      </c>
      <c r="W193" s="74">
        <v>511193.22</v>
      </c>
      <c r="X193" s="74">
        <v>223874</v>
      </c>
      <c r="Y193" s="74">
        <v>873.43</v>
      </c>
      <c r="AA193" s="74">
        <v>469728</v>
      </c>
      <c r="AB193" s="74">
        <v>18000</v>
      </c>
      <c r="AC193" s="91">
        <v>668008</v>
      </c>
      <c r="AF193" s="91">
        <v>361688.15</v>
      </c>
      <c r="AG193" s="91">
        <v>87295.2</v>
      </c>
      <c r="AK193" s="267">
        <f t="shared" si="13"/>
        <v>533199.74</v>
      </c>
      <c r="AL193" s="268">
        <f t="shared" si="14"/>
        <v>32616.61</v>
      </c>
      <c r="AM193" s="292">
        <f t="shared" si="15"/>
        <v>500583.13</v>
      </c>
      <c r="AN193" s="287">
        <f t="shared" si="16"/>
        <v>1223668.6499999999</v>
      </c>
      <c r="AO193" s="295">
        <f t="shared" si="17"/>
        <v>1116991.3500000001</v>
      </c>
      <c r="AP193" s="269">
        <f t="shared" si="18"/>
        <v>106677.29999999981</v>
      </c>
    </row>
    <row r="194" spans="1:42" ht="15" thickBot="1" x14ac:dyDescent="0.25">
      <c r="A194" s="257" t="s">
        <v>334</v>
      </c>
      <c r="B194" s="257" t="s">
        <v>51</v>
      </c>
      <c r="C194" s="296">
        <v>3330</v>
      </c>
      <c r="D194" s="297" t="s">
        <v>995</v>
      </c>
      <c r="E194" s="252" t="s">
        <v>2289</v>
      </c>
      <c r="F194" s="90">
        <v>634887.53</v>
      </c>
      <c r="G194" s="90">
        <v>0</v>
      </c>
      <c r="H194" s="90">
        <v>43634.7</v>
      </c>
      <c r="K194" s="252">
        <v>267345.05</v>
      </c>
      <c r="L194" s="252">
        <v>196581.75</v>
      </c>
      <c r="O194" s="232">
        <v>0</v>
      </c>
      <c r="P194" s="232">
        <v>39640</v>
      </c>
      <c r="R194" s="232">
        <v>75.930000000000007</v>
      </c>
      <c r="U194" s="252">
        <v>18000</v>
      </c>
      <c r="V194" s="252">
        <v>2577037.9500000002</v>
      </c>
      <c r="W194" s="74">
        <v>777145.27</v>
      </c>
      <c r="Y194" s="74">
        <v>1150.96</v>
      </c>
      <c r="AA194" s="74">
        <v>272496</v>
      </c>
      <c r="AC194" s="91">
        <v>618065</v>
      </c>
      <c r="AF194" s="91">
        <v>343392.51</v>
      </c>
      <c r="AG194" s="91">
        <v>92768.34</v>
      </c>
      <c r="AK194" s="267">
        <f t="shared" si="13"/>
        <v>678522.23</v>
      </c>
      <c r="AL194" s="268">
        <f t="shared" si="14"/>
        <v>39715.93</v>
      </c>
      <c r="AM194" s="292">
        <f t="shared" si="15"/>
        <v>638806.29999999993</v>
      </c>
      <c r="AN194" s="287">
        <f t="shared" si="16"/>
        <v>1050792.23</v>
      </c>
      <c r="AO194" s="295">
        <f t="shared" si="17"/>
        <v>1054225.8500000001</v>
      </c>
      <c r="AP194" s="269">
        <f t="shared" si="18"/>
        <v>-3433.6200000001118</v>
      </c>
    </row>
    <row r="195" spans="1:42" ht="15" thickBot="1" x14ac:dyDescent="0.25">
      <c r="A195" s="257" t="s">
        <v>342</v>
      </c>
      <c r="B195" s="257" t="s">
        <v>52</v>
      </c>
      <c r="C195" s="296">
        <v>3397</v>
      </c>
      <c r="D195" s="297" t="s">
        <v>996</v>
      </c>
      <c r="E195" s="252" t="s">
        <v>2290</v>
      </c>
      <c r="F195" s="90">
        <v>1248621.6599999999</v>
      </c>
      <c r="G195" s="90">
        <v>16883</v>
      </c>
      <c r="H195" s="90">
        <v>74490.320000000007</v>
      </c>
      <c r="K195" s="252">
        <v>735056.99</v>
      </c>
      <c r="L195" s="252">
        <v>643775.56000000006</v>
      </c>
      <c r="P195" s="232">
        <v>33250</v>
      </c>
      <c r="R195" s="232">
        <v>40936.589999999997</v>
      </c>
      <c r="U195" s="252">
        <v>554040.53</v>
      </c>
      <c r="V195" s="252">
        <v>2987149.95</v>
      </c>
      <c r="W195" s="74">
        <v>809603.4</v>
      </c>
      <c r="Y195" s="74">
        <v>1984.22</v>
      </c>
      <c r="AA195" s="74">
        <v>423060</v>
      </c>
      <c r="AB195" s="74">
        <v>78400</v>
      </c>
      <c r="AC195" s="91">
        <v>774000</v>
      </c>
      <c r="AF195" s="91">
        <v>460557.99</v>
      </c>
      <c r="AG195" s="91">
        <v>179738.6</v>
      </c>
      <c r="AK195" s="267">
        <f t="shared" si="13"/>
        <v>1339994.98</v>
      </c>
      <c r="AL195" s="268">
        <f t="shared" si="14"/>
        <v>74186.59</v>
      </c>
      <c r="AM195" s="292">
        <f t="shared" si="15"/>
        <v>1265808.3899999999</v>
      </c>
      <c r="AN195" s="287">
        <f t="shared" si="16"/>
        <v>1313047.6200000001</v>
      </c>
      <c r="AO195" s="295">
        <f t="shared" si="17"/>
        <v>1414296.59</v>
      </c>
      <c r="AP195" s="269">
        <f t="shared" si="18"/>
        <v>-101248.96999999997</v>
      </c>
    </row>
    <row r="196" spans="1:42" ht="15" thickBot="1" x14ac:dyDescent="0.25">
      <c r="A196" s="257" t="s">
        <v>342</v>
      </c>
      <c r="B196" s="257" t="s">
        <v>52</v>
      </c>
      <c r="C196" s="296">
        <v>2599</v>
      </c>
      <c r="D196" s="297" t="s">
        <v>997</v>
      </c>
      <c r="E196" s="252" t="s">
        <v>2291</v>
      </c>
      <c r="F196" s="90">
        <v>913763.46</v>
      </c>
      <c r="G196" s="90">
        <v>29345.07</v>
      </c>
      <c r="H196" s="90">
        <v>182672.18</v>
      </c>
      <c r="K196" s="252">
        <v>3293044.89</v>
      </c>
      <c r="L196" s="252">
        <v>310790.53000000003</v>
      </c>
      <c r="O196" s="232">
        <v>0</v>
      </c>
      <c r="P196" s="232">
        <v>0</v>
      </c>
      <c r="Q196" s="232">
        <v>51300</v>
      </c>
      <c r="R196" s="232">
        <v>934.57</v>
      </c>
      <c r="U196" s="252">
        <v>178471.18</v>
      </c>
      <c r="V196" s="252">
        <v>2987149.95</v>
      </c>
      <c r="W196" s="74">
        <v>732244.33</v>
      </c>
      <c r="Y196" s="74">
        <v>1433.48</v>
      </c>
      <c r="AA196" s="74">
        <v>934200</v>
      </c>
      <c r="AC196" s="91">
        <v>955907</v>
      </c>
      <c r="AF196" s="91">
        <v>490828.1</v>
      </c>
      <c r="AG196" s="91">
        <v>3543.54</v>
      </c>
      <c r="AK196" s="267">
        <f t="shared" si="13"/>
        <v>1125780.71</v>
      </c>
      <c r="AL196" s="268">
        <f t="shared" si="14"/>
        <v>52234.57</v>
      </c>
      <c r="AM196" s="292">
        <f t="shared" si="15"/>
        <v>1073546.1399999999</v>
      </c>
      <c r="AN196" s="287">
        <f t="shared" si="16"/>
        <v>1667877.81</v>
      </c>
      <c r="AO196" s="295">
        <f t="shared" si="17"/>
        <v>1450278.6400000001</v>
      </c>
      <c r="AP196" s="269">
        <f t="shared" si="18"/>
        <v>217599.16999999993</v>
      </c>
    </row>
    <row r="197" spans="1:42" ht="15" thickBot="1" x14ac:dyDescent="0.25">
      <c r="A197" s="257" t="s">
        <v>342</v>
      </c>
      <c r="B197" s="257" t="s">
        <v>52</v>
      </c>
      <c r="C197" s="296">
        <v>3184</v>
      </c>
      <c r="D197" s="297" t="s">
        <v>998</v>
      </c>
      <c r="E197" s="252" t="s">
        <v>2292</v>
      </c>
      <c r="F197" s="90">
        <v>815049.46</v>
      </c>
      <c r="G197" s="90">
        <v>9453</v>
      </c>
      <c r="H197" s="90">
        <v>51227.49</v>
      </c>
      <c r="K197" s="252">
        <v>697701.9</v>
      </c>
      <c r="L197" s="252">
        <v>216511.27</v>
      </c>
      <c r="O197" s="232">
        <v>0</v>
      </c>
      <c r="P197" s="232">
        <v>20307</v>
      </c>
      <c r="R197" s="232">
        <v>185.19</v>
      </c>
      <c r="U197" s="252">
        <v>321933.95</v>
      </c>
      <c r="V197" s="252">
        <v>2090614.96</v>
      </c>
      <c r="W197" s="74">
        <v>653535.93000000005</v>
      </c>
      <c r="Y197" s="74">
        <v>1506.82</v>
      </c>
      <c r="AA197" s="74">
        <v>791308.9</v>
      </c>
      <c r="AB197" s="74">
        <v>62300</v>
      </c>
      <c r="AC197" s="91">
        <v>1118948.8999999999</v>
      </c>
      <c r="AF197" s="91">
        <v>335088.83</v>
      </c>
      <c r="AG197" s="91">
        <v>101567.48</v>
      </c>
      <c r="AH197" s="91">
        <v>0</v>
      </c>
      <c r="AK197" s="267">
        <f t="shared" ref="AK197:AK222" si="19">SUM(F197:I197)</f>
        <v>875729.95</v>
      </c>
      <c r="AL197" s="268">
        <f t="shared" ref="AL197:AL222" si="20">SUM(O197:R197)</f>
        <v>20492.189999999999</v>
      </c>
      <c r="AM197" s="292">
        <f t="shared" ref="AM197:AM222" si="21">AK197-AL197</f>
        <v>855237.76</v>
      </c>
      <c r="AN197" s="287">
        <f t="shared" ref="AN197:AN222" si="22">SUM(W197:AB197)</f>
        <v>1508651.65</v>
      </c>
      <c r="AO197" s="295">
        <f t="shared" ref="AO197:AO222" si="23">SUM(AC197:AJ197)</f>
        <v>1555605.21</v>
      </c>
      <c r="AP197" s="269">
        <f t="shared" ref="AP197:AP222" si="24">AN197-AO197</f>
        <v>-46953.560000000056</v>
      </c>
    </row>
    <row r="198" spans="1:42" ht="15" thickBot="1" x14ac:dyDescent="0.25">
      <c r="A198" s="257" t="s">
        <v>342</v>
      </c>
      <c r="B198" s="257" t="s">
        <v>52</v>
      </c>
      <c r="C198" s="296">
        <v>4760</v>
      </c>
      <c r="D198" s="297" t="s">
        <v>999</v>
      </c>
      <c r="E198" s="252" t="s">
        <v>2293</v>
      </c>
      <c r="F198" s="90">
        <v>1085448.6299999999</v>
      </c>
      <c r="G198" s="90">
        <v>279499.95</v>
      </c>
      <c r="H198" s="90">
        <v>70855.789999999994</v>
      </c>
      <c r="K198" s="252">
        <v>563415.49</v>
      </c>
      <c r="L198" s="252">
        <v>538941.5</v>
      </c>
      <c r="P198" s="232">
        <v>97925</v>
      </c>
      <c r="R198" s="232">
        <v>213.3</v>
      </c>
      <c r="U198" s="252">
        <v>-40532.050000000003</v>
      </c>
      <c r="V198" s="252">
        <v>433496.95</v>
      </c>
      <c r="W198" s="74">
        <v>1261041.9099999999</v>
      </c>
      <c r="Y198" s="74">
        <v>1669.75</v>
      </c>
      <c r="AA198" s="74">
        <v>799320</v>
      </c>
      <c r="AB198" s="74">
        <v>95900</v>
      </c>
      <c r="AC198" s="91">
        <v>1088075</v>
      </c>
      <c r="AD198" s="91">
        <v>4736</v>
      </c>
      <c r="AF198" s="91">
        <v>546688.56000000006</v>
      </c>
      <c r="AG198" s="91">
        <v>118396.94</v>
      </c>
      <c r="AK198" s="267">
        <f t="shared" si="19"/>
        <v>1435804.3699999999</v>
      </c>
      <c r="AL198" s="268">
        <f t="shared" si="20"/>
        <v>98138.3</v>
      </c>
      <c r="AM198" s="292">
        <f t="shared" si="21"/>
        <v>1337666.0699999998</v>
      </c>
      <c r="AN198" s="287">
        <f t="shared" si="22"/>
        <v>2157931.66</v>
      </c>
      <c r="AO198" s="295">
        <f t="shared" si="23"/>
        <v>1757896.5</v>
      </c>
      <c r="AP198" s="269">
        <f t="shared" si="24"/>
        <v>400035.16000000015</v>
      </c>
    </row>
    <row r="199" spans="1:42" ht="15" thickBot="1" x14ac:dyDescent="0.25">
      <c r="A199" s="257" t="s">
        <v>345</v>
      </c>
      <c r="B199" s="257" t="s">
        <v>53</v>
      </c>
      <c r="C199" s="296">
        <v>3288</v>
      </c>
      <c r="D199" s="297" t="s">
        <v>1000</v>
      </c>
      <c r="E199" s="252" t="s">
        <v>2294</v>
      </c>
      <c r="F199" s="90">
        <v>908332.09</v>
      </c>
      <c r="G199" s="90">
        <v>0</v>
      </c>
      <c r="H199" s="90">
        <v>111826.89</v>
      </c>
      <c r="I199" s="90">
        <v>7374</v>
      </c>
      <c r="K199" s="252">
        <v>1031754.04</v>
      </c>
      <c r="L199" s="252">
        <v>-457502.78</v>
      </c>
      <c r="O199" s="232">
        <v>35000</v>
      </c>
      <c r="P199" s="232">
        <v>134282.10999999999</v>
      </c>
      <c r="Q199" s="232">
        <v>7640</v>
      </c>
      <c r="U199" s="252">
        <v>-1731260.95</v>
      </c>
      <c r="V199" s="252">
        <v>4047651.72</v>
      </c>
      <c r="W199" s="74">
        <v>518097.45</v>
      </c>
      <c r="Y199" s="74">
        <v>1513.82</v>
      </c>
      <c r="AA199" s="74">
        <v>799440</v>
      </c>
      <c r="AC199" s="91">
        <v>968040</v>
      </c>
      <c r="AE199" s="91">
        <v>7744</v>
      </c>
      <c r="AF199" s="91">
        <v>285775.27</v>
      </c>
      <c r="AG199" s="91">
        <v>749937.36</v>
      </c>
      <c r="AK199" s="267">
        <f t="shared" si="19"/>
        <v>1027532.98</v>
      </c>
      <c r="AL199" s="268">
        <f t="shared" si="20"/>
        <v>176922.11</v>
      </c>
      <c r="AM199" s="292">
        <f t="shared" si="21"/>
        <v>850610.87</v>
      </c>
      <c r="AN199" s="287">
        <f t="shared" si="22"/>
        <v>1319051.27</v>
      </c>
      <c r="AO199" s="295">
        <f t="shared" si="23"/>
        <v>2011496.63</v>
      </c>
      <c r="AP199" s="269">
        <f t="shared" si="24"/>
        <v>-692445.35999999987</v>
      </c>
    </row>
    <row r="200" spans="1:42" ht="15" thickBot="1" x14ac:dyDescent="0.25">
      <c r="A200" s="257" t="s">
        <v>345</v>
      </c>
      <c r="B200" s="257" t="s">
        <v>53</v>
      </c>
      <c r="C200" s="296">
        <v>2561</v>
      </c>
      <c r="D200" s="297" t="s">
        <v>1001</v>
      </c>
      <c r="E200" s="252" t="s">
        <v>2295</v>
      </c>
      <c r="F200" s="90">
        <v>619398.30000000005</v>
      </c>
      <c r="G200" s="90">
        <v>19400</v>
      </c>
      <c r="H200" s="90">
        <v>93929.98</v>
      </c>
      <c r="I200" s="90">
        <v>0</v>
      </c>
      <c r="K200" s="252">
        <v>816051.85</v>
      </c>
      <c r="L200" s="252">
        <v>304139.40999999997</v>
      </c>
      <c r="O200" s="232">
        <v>3500</v>
      </c>
      <c r="P200" s="232">
        <v>81750.73</v>
      </c>
      <c r="U200" s="252">
        <v>898871.81</v>
      </c>
      <c r="V200" s="252">
        <v>769808.6</v>
      </c>
      <c r="W200" s="74">
        <v>634317.51</v>
      </c>
      <c r="Y200" s="74">
        <v>1000.18</v>
      </c>
      <c r="AA200" s="74">
        <v>596700</v>
      </c>
      <c r="AC200" s="91">
        <v>807990</v>
      </c>
      <c r="AF200" s="91">
        <v>256886.95</v>
      </c>
      <c r="AG200" s="91">
        <v>90224.04</v>
      </c>
      <c r="AK200" s="267">
        <f t="shared" si="19"/>
        <v>732728.28</v>
      </c>
      <c r="AL200" s="268">
        <f t="shared" si="20"/>
        <v>85250.73</v>
      </c>
      <c r="AM200" s="292">
        <f t="shared" si="21"/>
        <v>647477.55000000005</v>
      </c>
      <c r="AN200" s="287">
        <f t="shared" si="22"/>
        <v>1232017.69</v>
      </c>
      <c r="AO200" s="295">
        <f t="shared" si="23"/>
        <v>1155100.99</v>
      </c>
      <c r="AP200" s="269">
        <f t="shared" si="24"/>
        <v>76916.699999999953</v>
      </c>
    </row>
    <row r="201" spans="1:42" ht="15" thickBot="1" x14ac:dyDescent="0.25">
      <c r="A201" s="257" t="s">
        <v>345</v>
      </c>
      <c r="B201" s="257" t="s">
        <v>53</v>
      </c>
      <c r="C201" s="296">
        <v>3118</v>
      </c>
      <c r="D201" s="297" t="s">
        <v>1002</v>
      </c>
      <c r="E201" s="252" t="s">
        <v>2296</v>
      </c>
      <c r="F201" s="90">
        <v>160976.59</v>
      </c>
      <c r="G201" s="90">
        <v>138720.53</v>
      </c>
      <c r="H201" s="90">
        <v>86841.2</v>
      </c>
      <c r="I201" s="90">
        <v>0</v>
      </c>
      <c r="K201" s="252">
        <v>989269.1</v>
      </c>
      <c r="L201" s="252">
        <v>177965.31</v>
      </c>
      <c r="O201" s="232">
        <v>25475</v>
      </c>
      <c r="P201" s="232">
        <v>20490</v>
      </c>
      <c r="Q201" s="232">
        <v>57679</v>
      </c>
      <c r="U201" s="252">
        <v>1838407.9</v>
      </c>
      <c r="W201" s="74">
        <v>664219.76</v>
      </c>
      <c r="X201" s="74">
        <v>195000</v>
      </c>
      <c r="Y201" s="74">
        <v>636.15</v>
      </c>
      <c r="AA201" s="74">
        <v>613704</v>
      </c>
      <c r="AC201" s="91">
        <v>942214</v>
      </c>
      <c r="AF201" s="91">
        <v>595787.02</v>
      </c>
      <c r="AG201" s="91">
        <v>81187.5</v>
      </c>
      <c r="AK201" s="267">
        <f t="shared" si="19"/>
        <v>386538.32</v>
      </c>
      <c r="AL201" s="268">
        <f t="shared" si="20"/>
        <v>103644</v>
      </c>
      <c r="AM201" s="292">
        <f t="shared" si="21"/>
        <v>282894.32</v>
      </c>
      <c r="AN201" s="287">
        <f t="shared" si="22"/>
        <v>1473559.9100000001</v>
      </c>
      <c r="AO201" s="295">
        <f t="shared" si="23"/>
        <v>1619188.52</v>
      </c>
      <c r="AP201" s="269">
        <f t="shared" si="24"/>
        <v>-145628.60999999987</v>
      </c>
    </row>
    <row r="202" spans="1:42" ht="15" thickBot="1" x14ac:dyDescent="0.25">
      <c r="A202" s="257" t="s">
        <v>345</v>
      </c>
      <c r="B202" s="257" t="s">
        <v>53</v>
      </c>
      <c r="C202" s="296">
        <v>1408</v>
      </c>
      <c r="D202" s="297" t="s">
        <v>1003</v>
      </c>
      <c r="E202" s="252" t="s">
        <v>2297</v>
      </c>
      <c r="F202" s="90">
        <v>279504.43</v>
      </c>
      <c r="G202" s="90">
        <v>0</v>
      </c>
      <c r="H202" s="90">
        <v>35750.17</v>
      </c>
      <c r="I202" s="90">
        <v>0</v>
      </c>
      <c r="K202" s="252">
        <v>851869.96</v>
      </c>
      <c r="L202" s="252">
        <v>349250.12</v>
      </c>
      <c r="O202" s="232">
        <v>4000</v>
      </c>
      <c r="P202" s="232">
        <v>45900</v>
      </c>
      <c r="U202" s="252">
        <v>-537437.31000000006</v>
      </c>
      <c r="V202" s="252">
        <v>2464354.4300000002</v>
      </c>
      <c r="W202" s="74">
        <v>504744.44</v>
      </c>
      <c r="Y202" s="74">
        <v>470.54</v>
      </c>
      <c r="AA202" s="74">
        <v>496587</v>
      </c>
      <c r="AC202" s="91">
        <v>723207</v>
      </c>
      <c r="AF202" s="91">
        <v>230950.86</v>
      </c>
      <c r="AG202" s="91">
        <v>175622.99</v>
      </c>
      <c r="AK202" s="267">
        <f t="shared" si="19"/>
        <v>315254.59999999998</v>
      </c>
      <c r="AL202" s="268">
        <f t="shared" si="20"/>
        <v>49900</v>
      </c>
      <c r="AM202" s="292">
        <f t="shared" si="21"/>
        <v>265354.59999999998</v>
      </c>
      <c r="AN202" s="287">
        <f t="shared" si="22"/>
        <v>1001801.98</v>
      </c>
      <c r="AO202" s="295">
        <f t="shared" si="23"/>
        <v>1129780.8500000001</v>
      </c>
      <c r="AP202" s="269">
        <f t="shared" si="24"/>
        <v>-127978.87000000011</v>
      </c>
    </row>
    <row r="203" spans="1:42" ht="15" thickBot="1" x14ac:dyDescent="0.25">
      <c r="A203" s="257" t="s">
        <v>345</v>
      </c>
      <c r="B203" s="257" t="s">
        <v>53</v>
      </c>
      <c r="C203" s="296">
        <v>1888</v>
      </c>
      <c r="D203" s="297" t="s">
        <v>1004</v>
      </c>
      <c r="E203" s="252" t="s">
        <v>2298</v>
      </c>
      <c r="F203" s="90">
        <v>619116.47</v>
      </c>
      <c r="G203" s="90">
        <v>0</v>
      </c>
      <c r="H203" s="90">
        <v>188332.73</v>
      </c>
      <c r="K203" s="252">
        <v>1338004.1299999999</v>
      </c>
      <c r="L203" s="252">
        <v>235920.79</v>
      </c>
      <c r="O203" s="232">
        <v>76144</v>
      </c>
      <c r="P203" s="232">
        <v>112927.72</v>
      </c>
      <c r="U203" s="252">
        <v>1079706.33</v>
      </c>
      <c r="V203" s="252">
        <v>1488605.78</v>
      </c>
      <c r="W203" s="74">
        <v>518947.43</v>
      </c>
      <c r="Y203" s="74">
        <v>1152.1199999999999</v>
      </c>
      <c r="AA203" s="74">
        <v>805074</v>
      </c>
      <c r="AC203" s="91">
        <v>1160894</v>
      </c>
      <c r="AF203" s="91">
        <v>288518.13</v>
      </c>
      <c r="AG203" s="91">
        <v>156395.44</v>
      </c>
      <c r="AK203" s="267">
        <f t="shared" si="19"/>
        <v>807449.2</v>
      </c>
      <c r="AL203" s="268">
        <f t="shared" si="20"/>
        <v>189071.72</v>
      </c>
      <c r="AM203" s="292">
        <f t="shared" si="21"/>
        <v>618377.48</v>
      </c>
      <c r="AN203" s="287">
        <f t="shared" si="22"/>
        <v>1325173.55</v>
      </c>
      <c r="AO203" s="295">
        <f t="shared" si="23"/>
        <v>1605807.5699999998</v>
      </c>
      <c r="AP203" s="269">
        <f t="shared" si="24"/>
        <v>-280634.01999999979</v>
      </c>
    </row>
    <row r="204" spans="1:42" ht="15" thickBot="1" x14ac:dyDescent="0.25">
      <c r="A204" s="257" t="s">
        <v>345</v>
      </c>
      <c r="B204" s="257" t="s">
        <v>53</v>
      </c>
      <c r="C204" s="296">
        <v>1058</v>
      </c>
      <c r="D204" s="297" t="s">
        <v>1005</v>
      </c>
      <c r="E204" s="252" t="s">
        <v>2299</v>
      </c>
      <c r="F204" s="90">
        <v>657881.75</v>
      </c>
      <c r="G204" s="90">
        <v>600</v>
      </c>
      <c r="H204" s="90">
        <v>3654.4</v>
      </c>
      <c r="I204" s="90">
        <v>1415</v>
      </c>
      <c r="K204" s="252">
        <v>242119.42</v>
      </c>
      <c r="L204" s="252">
        <v>138838.35</v>
      </c>
      <c r="O204" s="232">
        <v>52050</v>
      </c>
      <c r="P204" s="232">
        <v>16713.03</v>
      </c>
      <c r="Q204" s="232">
        <v>400</v>
      </c>
      <c r="U204" s="252">
        <v>-1592681.02</v>
      </c>
      <c r="V204" s="252">
        <v>2328715.77</v>
      </c>
      <c r="W204" s="74">
        <v>395791.61</v>
      </c>
      <c r="X204" s="74">
        <v>205800</v>
      </c>
      <c r="Y204" s="74">
        <v>940.05</v>
      </c>
      <c r="AA204" s="74">
        <v>626220</v>
      </c>
      <c r="AC204" s="91">
        <v>720800</v>
      </c>
      <c r="AF204" s="91">
        <v>218826.6</v>
      </c>
      <c r="AG204" s="91">
        <v>41698.92</v>
      </c>
      <c r="AK204" s="267">
        <f t="shared" si="19"/>
        <v>663551.15</v>
      </c>
      <c r="AL204" s="268">
        <f t="shared" si="20"/>
        <v>69163.03</v>
      </c>
      <c r="AM204" s="292">
        <f t="shared" si="21"/>
        <v>594388.12</v>
      </c>
      <c r="AN204" s="287">
        <f t="shared" si="22"/>
        <v>1228751.6600000001</v>
      </c>
      <c r="AO204" s="295">
        <f t="shared" si="23"/>
        <v>981325.52</v>
      </c>
      <c r="AP204" s="269">
        <f t="shared" si="24"/>
        <v>247426.14000000013</v>
      </c>
    </row>
    <row r="205" spans="1:42" ht="15" thickBot="1" x14ac:dyDescent="0.25">
      <c r="A205" s="257" t="s">
        <v>345</v>
      </c>
      <c r="B205" s="257" t="s">
        <v>53</v>
      </c>
      <c r="C205" s="296">
        <v>3487</v>
      </c>
      <c r="D205" s="297" t="s">
        <v>1006</v>
      </c>
      <c r="E205" s="252" t="s">
        <v>2300</v>
      </c>
      <c r="F205" s="90">
        <v>821393.09</v>
      </c>
      <c r="G205" s="90">
        <v>0</v>
      </c>
      <c r="H205" s="90">
        <v>136848.59</v>
      </c>
      <c r="K205" s="252">
        <v>2288512.2200000002</v>
      </c>
      <c r="L205" s="252">
        <v>422742.8</v>
      </c>
      <c r="O205" s="232">
        <v>13500</v>
      </c>
      <c r="P205" s="232">
        <v>19950</v>
      </c>
      <c r="U205" s="252">
        <v>-320180.18</v>
      </c>
      <c r="V205" s="252">
        <v>4119895.74</v>
      </c>
      <c r="W205" s="74">
        <v>352988.94</v>
      </c>
      <c r="Y205" s="74">
        <v>1597.43</v>
      </c>
      <c r="AA205" s="74">
        <v>664167</v>
      </c>
      <c r="AC205" s="91">
        <v>780376.5</v>
      </c>
      <c r="AF205" s="91">
        <v>316835.01</v>
      </c>
      <c r="AG205" s="91">
        <v>45516.22</v>
      </c>
      <c r="AK205" s="267">
        <f t="shared" si="19"/>
        <v>958241.67999999993</v>
      </c>
      <c r="AL205" s="268">
        <f t="shared" si="20"/>
        <v>33450</v>
      </c>
      <c r="AM205" s="292">
        <f t="shared" si="21"/>
        <v>924791.67999999993</v>
      </c>
      <c r="AN205" s="287">
        <f t="shared" si="22"/>
        <v>1018753.37</v>
      </c>
      <c r="AO205" s="295">
        <f t="shared" si="23"/>
        <v>1142727.73</v>
      </c>
      <c r="AP205" s="269">
        <f t="shared" si="24"/>
        <v>-123974.35999999999</v>
      </c>
    </row>
    <row r="206" spans="1:42" ht="15" thickBot="1" x14ac:dyDescent="0.25">
      <c r="A206" s="257" t="s">
        <v>345</v>
      </c>
      <c r="B206" s="257" t="s">
        <v>53</v>
      </c>
      <c r="C206" s="258">
        <v>2685</v>
      </c>
      <c r="D206" s="259" t="s">
        <v>1007</v>
      </c>
      <c r="E206" s="252" t="s">
        <v>2324</v>
      </c>
      <c r="F206" s="90">
        <v>892527.82</v>
      </c>
      <c r="G206" s="90">
        <v>44342.95</v>
      </c>
      <c r="H206" s="90">
        <v>108808.81</v>
      </c>
      <c r="K206" s="252">
        <v>637216.46</v>
      </c>
      <c r="L206" s="252">
        <v>56272.18</v>
      </c>
      <c r="O206" s="232">
        <v>22600</v>
      </c>
      <c r="P206" s="232">
        <v>68835.59</v>
      </c>
      <c r="U206" s="252">
        <v>-1374289.93</v>
      </c>
      <c r="V206" s="252">
        <v>2992215.82</v>
      </c>
      <c r="W206" s="74">
        <v>685262.65</v>
      </c>
      <c r="Y206" s="74">
        <v>1328.07</v>
      </c>
      <c r="AA206" s="74">
        <v>1155060</v>
      </c>
      <c r="AC206" s="91">
        <v>1270901</v>
      </c>
      <c r="AE206" s="91">
        <v>5008</v>
      </c>
      <c r="AF206" s="91">
        <v>278927.90999999997</v>
      </c>
      <c r="AG206" s="91">
        <v>134496.81</v>
      </c>
      <c r="AK206" s="267">
        <f t="shared" si="19"/>
        <v>1045679.5799999998</v>
      </c>
      <c r="AL206" s="268">
        <f t="shared" si="20"/>
        <v>91435.59</v>
      </c>
      <c r="AM206" s="292">
        <f t="shared" si="21"/>
        <v>954243.98999999987</v>
      </c>
      <c r="AN206" s="287">
        <f t="shared" si="22"/>
        <v>1841650.72</v>
      </c>
      <c r="AO206" s="295">
        <f t="shared" si="23"/>
        <v>1689333.72</v>
      </c>
      <c r="AP206" s="269">
        <f t="shared" si="24"/>
        <v>152317</v>
      </c>
    </row>
    <row r="207" spans="1:42" s="279" customFormat="1" ht="15" thickBot="1" x14ac:dyDescent="0.25">
      <c r="A207" s="260" t="s">
        <v>345</v>
      </c>
      <c r="B207" s="260" t="s">
        <v>53</v>
      </c>
      <c r="C207" s="261">
        <v>996</v>
      </c>
      <c r="D207" s="262" t="s">
        <v>1008</v>
      </c>
      <c r="E207" s="252" t="s">
        <v>2335</v>
      </c>
      <c r="F207" s="90">
        <v>297569.63</v>
      </c>
      <c r="G207" s="90">
        <v>5400</v>
      </c>
      <c r="H207" s="90">
        <v>34113.14</v>
      </c>
      <c r="I207" s="90"/>
      <c r="J207" s="252"/>
      <c r="K207" s="252">
        <v>1243163.54</v>
      </c>
      <c r="L207" s="252">
        <v>197894.04</v>
      </c>
      <c r="M207" s="252"/>
      <c r="N207" s="252"/>
      <c r="O207" s="232">
        <v>4800</v>
      </c>
      <c r="P207" s="232">
        <v>18980</v>
      </c>
      <c r="Q207" s="232"/>
      <c r="R207" s="232"/>
      <c r="S207" s="252"/>
      <c r="T207" s="252"/>
      <c r="U207" s="252">
        <v>1010547.35</v>
      </c>
      <c r="V207" s="252">
        <v>889745.48</v>
      </c>
      <c r="W207" s="74">
        <v>319708.65999999997</v>
      </c>
      <c r="X207" s="74">
        <v>91600</v>
      </c>
      <c r="Y207" s="74"/>
      <c r="Z207" s="74"/>
      <c r="AA207" s="74"/>
      <c r="AB207" s="74"/>
      <c r="AC207" s="91">
        <v>67750</v>
      </c>
      <c r="AD207" s="91"/>
      <c r="AE207" s="91">
        <v>8960</v>
      </c>
      <c r="AF207" s="91">
        <v>198366.19</v>
      </c>
      <c r="AG207" s="91">
        <v>79810.83</v>
      </c>
      <c r="AH207" s="91"/>
      <c r="AI207" s="91"/>
      <c r="AJ207" s="91"/>
      <c r="AK207" s="267">
        <f t="shared" si="19"/>
        <v>337082.77</v>
      </c>
      <c r="AL207" s="268">
        <f t="shared" si="20"/>
        <v>23780</v>
      </c>
      <c r="AM207" s="292">
        <f t="shared" si="21"/>
        <v>313302.77</v>
      </c>
      <c r="AN207" s="287">
        <f t="shared" si="22"/>
        <v>411308.66</v>
      </c>
      <c r="AO207" s="295">
        <f t="shared" si="23"/>
        <v>354887.02</v>
      </c>
      <c r="AP207" s="298">
        <f t="shared" si="24"/>
        <v>56421.639999999956</v>
      </c>
    </row>
    <row r="208" spans="1:42" ht="15" thickBot="1" x14ac:dyDescent="0.25">
      <c r="A208" s="257" t="s">
        <v>39</v>
      </c>
      <c r="B208" s="257" t="s">
        <v>40</v>
      </c>
      <c r="C208" s="258">
        <v>3443</v>
      </c>
      <c r="D208" s="259" t="s">
        <v>1009</v>
      </c>
      <c r="E208" s="252" t="s">
        <v>2301</v>
      </c>
      <c r="F208" s="90">
        <v>895136.43</v>
      </c>
      <c r="G208" s="90">
        <v>6558</v>
      </c>
      <c r="H208" s="90">
        <v>85342.8</v>
      </c>
      <c r="K208" s="252">
        <v>1964986.45</v>
      </c>
      <c r="L208" s="252">
        <v>325707.26</v>
      </c>
      <c r="P208" s="232">
        <v>48041.65</v>
      </c>
      <c r="U208" s="252">
        <v>4422.49</v>
      </c>
      <c r="V208" s="252">
        <v>574807.30000000005</v>
      </c>
      <c r="W208" s="74">
        <v>972467.79</v>
      </c>
      <c r="Y208" s="74">
        <v>1327.9</v>
      </c>
      <c r="AA208" s="74">
        <v>936651</v>
      </c>
      <c r="AC208" s="91">
        <v>1046871</v>
      </c>
      <c r="AF208" s="91">
        <v>325574.59999999998</v>
      </c>
      <c r="AG208" s="91">
        <v>172287.88</v>
      </c>
      <c r="AK208" s="267">
        <f t="shared" si="19"/>
        <v>987037.2300000001</v>
      </c>
      <c r="AL208" s="268">
        <f t="shared" si="20"/>
        <v>48041.65</v>
      </c>
      <c r="AM208" s="292">
        <f t="shared" si="21"/>
        <v>938995.58000000007</v>
      </c>
      <c r="AN208" s="287">
        <f t="shared" si="22"/>
        <v>1910446.69</v>
      </c>
      <c r="AO208" s="295">
        <f t="shared" si="23"/>
        <v>1544733.48</v>
      </c>
      <c r="AP208" s="269">
        <f t="shared" si="24"/>
        <v>365713.20999999996</v>
      </c>
    </row>
    <row r="209" spans="1:42" ht="15" thickBot="1" x14ac:dyDescent="0.25">
      <c r="A209" s="257" t="s">
        <v>39</v>
      </c>
      <c r="B209" s="257" t="s">
        <v>40</v>
      </c>
      <c r="C209" s="258">
        <v>2891</v>
      </c>
      <c r="D209" s="259" t="s">
        <v>1010</v>
      </c>
      <c r="E209" s="252" t="s">
        <v>2302</v>
      </c>
      <c r="F209" s="90">
        <v>514697.47</v>
      </c>
      <c r="G209" s="90">
        <v>9356</v>
      </c>
      <c r="H209" s="90">
        <v>60340.51</v>
      </c>
      <c r="K209" s="252">
        <v>-882982.77</v>
      </c>
      <c r="L209" s="252">
        <v>49117.84</v>
      </c>
      <c r="O209" s="232">
        <v>18750</v>
      </c>
      <c r="P209" s="232">
        <v>43467.23</v>
      </c>
      <c r="U209" s="252">
        <v>4286</v>
      </c>
      <c r="V209" s="252">
        <v>2085517.75</v>
      </c>
      <c r="W209" s="74">
        <v>880316.06</v>
      </c>
      <c r="Y209" s="74">
        <v>885.46</v>
      </c>
      <c r="AA209" s="74">
        <v>201554</v>
      </c>
      <c r="AC209" s="91">
        <v>417691</v>
      </c>
      <c r="AF209" s="91">
        <v>267313.36</v>
      </c>
      <c r="AG209" s="91">
        <v>165179.98000000001</v>
      </c>
      <c r="AK209" s="267">
        <f t="shared" si="19"/>
        <v>584393.98</v>
      </c>
      <c r="AL209" s="268">
        <f t="shared" si="20"/>
        <v>62217.23</v>
      </c>
      <c r="AM209" s="292">
        <f t="shared" si="21"/>
        <v>522176.75</v>
      </c>
      <c r="AN209" s="287">
        <f t="shared" si="22"/>
        <v>1082755.52</v>
      </c>
      <c r="AO209" s="295">
        <f t="shared" si="23"/>
        <v>850184.34</v>
      </c>
      <c r="AP209" s="269">
        <f t="shared" si="24"/>
        <v>232571.18000000005</v>
      </c>
    </row>
    <row r="210" spans="1:42" ht="15" thickBot="1" x14ac:dyDescent="0.25">
      <c r="A210" s="257" t="s">
        <v>39</v>
      </c>
      <c r="B210" s="257" t="s">
        <v>40</v>
      </c>
      <c r="C210" s="258">
        <v>5426</v>
      </c>
      <c r="D210" s="259" t="s">
        <v>1011</v>
      </c>
      <c r="E210" s="252" t="s">
        <v>2303</v>
      </c>
      <c r="F210" s="90">
        <v>1576763.58</v>
      </c>
      <c r="G210" s="90">
        <v>41986</v>
      </c>
      <c r="H210" s="90">
        <v>163987.47</v>
      </c>
      <c r="K210" s="252">
        <v>866327.07</v>
      </c>
      <c r="L210" s="252">
        <v>423429.64</v>
      </c>
      <c r="O210" s="232">
        <v>0</v>
      </c>
      <c r="P210" s="232">
        <v>128920.17</v>
      </c>
      <c r="S210" s="252">
        <v>228944.26</v>
      </c>
      <c r="U210" s="252">
        <v>733.36</v>
      </c>
      <c r="V210" s="252">
        <v>2982894.62</v>
      </c>
      <c r="W210" s="74">
        <v>1297096.22</v>
      </c>
      <c r="X210" s="74">
        <v>66250</v>
      </c>
      <c r="Y210" s="74">
        <v>2293.6999999999998</v>
      </c>
      <c r="AA210" s="74">
        <v>1146003</v>
      </c>
      <c r="AC210" s="91">
        <v>1453316</v>
      </c>
      <c r="AF210" s="91">
        <v>472192.61</v>
      </c>
      <c r="AG210" s="91">
        <v>117682.92</v>
      </c>
      <c r="AK210" s="267">
        <f t="shared" si="19"/>
        <v>1782737.05</v>
      </c>
      <c r="AL210" s="268">
        <f t="shared" si="20"/>
        <v>128920.17</v>
      </c>
      <c r="AM210" s="292">
        <f t="shared" si="21"/>
        <v>1653816.8800000001</v>
      </c>
      <c r="AN210" s="287">
        <f t="shared" si="22"/>
        <v>2511642.92</v>
      </c>
      <c r="AO210" s="295">
        <f t="shared" si="23"/>
        <v>2043191.5299999998</v>
      </c>
      <c r="AP210" s="269">
        <f t="shared" si="24"/>
        <v>468451.39000000013</v>
      </c>
    </row>
    <row r="211" spans="1:42" ht="15" thickBot="1" x14ac:dyDescent="0.25">
      <c r="A211" s="257" t="s">
        <v>39</v>
      </c>
      <c r="B211" s="257" t="s">
        <v>40</v>
      </c>
      <c r="C211" s="296">
        <v>3183</v>
      </c>
      <c r="D211" s="297" t="s">
        <v>1012</v>
      </c>
      <c r="E211" s="252" t="s">
        <v>2327</v>
      </c>
      <c r="F211" s="90">
        <v>605672.68999999994</v>
      </c>
      <c r="G211" s="90">
        <v>12300</v>
      </c>
      <c r="H211" s="90">
        <v>71344.22</v>
      </c>
      <c r="K211" s="252">
        <v>2165946.0099999998</v>
      </c>
      <c r="L211" s="252">
        <v>161853.07</v>
      </c>
      <c r="P211" s="232">
        <v>105073.46</v>
      </c>
      <c r="U211" s="252">
        <v>13593.4</v>
      </c>
      <c r="V211" s="252">
        <v>2454994.11</v>
      </c>
      <c r="W211" s="74">
        <v>907538.77</v>
      </c>
      <c r="Y211" s="74">
        <v>756.25</v>
      </c>
      <c r="AA211" s="74">
        <v>795033.9</v>
      </c>
      <c r="AB211" s="74">
        <v>1288</v>
      </c>
      <c r="AC211" s="91">
        <v>934403.9</v>
      </c>
      <c r="AF211" s="91">
        <v>349355.42</v>
      </c>
      <c r="AG211" s="91">
        <v>127746.64</v>
      </c>
      <c r="AK211" s="267">
        <f t="shared" si="19"/>
        <v>689316.90999999992</v>
      </c>
      <c r="AL211" s="268">
        <f t="shared" si="20"/>
        <v>105073.46</v>
      </c>
      <c r="AM211" s="292">
        <f t="shared" si="21"/>
        <v>584243.44999999995</v>
      </c>
      <c r="AN211" s="287">
        <f t="shared" si="22"/>
        <v>1704616.92</v>
      </c>
      <c r="AO211" s="295">
        <f t="shared" si="23"/>
        <v>1411505.96</v>
      </c>
      <c r="AP211" s="269">
        <f t="shared" si="24"/>
        <v>293110.95999999996</v>
      </c>
    </row>
    <row r="212" spans="1:42" ht="15" thickBot="1" x14ac:dyDescent="0.25">
      <c r="A212" s="257" t="s">
        <v>353</v>
      </c>
      <c r="B212" s="257" t="s">
        <v>54</v>
      </c>
      <c r="C212" s="296">
        <v>3850</v>
      </c>
      <c r="D212" s="297" t="s">
        <v>1013</v>
      </c>
      <c r="E212" s="252" t="s">
        <v>2304</v>
      </c>
      <c r="F212" s="90">
        <v>1062519.4099999999</v>
      </c>
      <c r="G212" s="90">
        <v>220294.1</v>
      </c>
      <c r="H212" s="90">
        <v>122435.65</v>
      </c>
      <c r="K212" s="252">
        <v>1481825.36</v>
      </c>
      <c r="L212" s="252">
        <v>401288.99</v>
      </c>
      <c r="O212" s="232">
        <v>19690</v>
      </c>
      <c r="P212" s="232">
        <v>83699.259999999995</v>
      </c>
      <c r="R212" s="232">
        <v>37.619999999999997</v>
      </c>
      <c r="U212" s="252">
        <v>3281871.5</v>
      </c>
      <c r="W212" s="74">
        <v>947521.42</v>
      </c>
      <c r="X212" s="74">
        <v>99500</v>
      </c>
      <c r="Y212" s="74">
        <v>2100.37</v>
      </c>
      <c r="AA212" s="74">
        <v>747070</v>
      </c>
      <c r="AB212" s="74">
        <v>7020</v>
      </c>
      <c r="AC212" s="91">
        <v>1040290</v>
      </c>
      <c r="AD212" s="91">
        <v>1540</v>
      </c>
      <c r="AF212" s="91">
        <v>664505.02</v>
      </c>
      <c r="AG212" s="91">
        <v>118378.26</v>
      </c>
      <c r="AH212" s="91">
        <v>55786.38</v>
      </c>
      <c r="AK212" s="267">
        <f t="shared" si="19"/>
        <v>1405249.16</v>
      </c>
      <c r="AL212" s="268">
        <f t="shared" si="20"/>
        <v>103426.87999999999</v>
      </c>
      <c r="AM212" s="292">
        <f t="shared" si="21"/>
        <v>1301822.28</v>
      </c>
      <c r="AN212" s="287">
        <f t="shared" si="22"/>
        <v>1803211.79</v>
      </c>
      <c r="AO212" s="295">
        <f t="shared" si="23"/>
        <v>1880499.66</v>
      </c>
      <c r="AP212" s="269">
        <f t="shared" si="24"/>
        <v>-77287.869999999879</v>
      </c>
    </row>
    <row r="213" spans="1:42" ht="15" thickBot="1" x14ac:dyDescent="0.25">
      <c r="A213" s="257" t="s">
        <v>353</v>
      </c>
      <c r="B213" s="257" t="s">
        <v>54</v>
      </c>
      <c r="C213" s="296">
        <v>3381</v>
      </c>
      <c r="D213" s="297" t="s">
        <v>1014</v>
      </c>
      <c r="E213" s="252" t="s">
        <v>2305</v>
      </c>
      <c r="F213" s="90">
        <v>576636.30000000005</v>
      </c>
      <c r="G213" s="90">
        <v>12445.5</v>
      </c>
      <c r="H213" s="90">
        <v>121788.19</v>
      </c>
      <c r="K213" s="252">
        <v>605819.66</v>
      </c>
      <c r="L213" s="252">
        <v>451781.36</v>
      </c>
      <c r="O213" s="232">
        <v>0</v>
      </c>
      <c r="P213" s="232">
        <v>33200</v>
      </c>
      <c r="R213" s="232">
        <v>110.46</v>
      </c>
      <c r="U213" s="252">
        <v>1733966.78</v>
      </c>
      <c r="W213" s="74">
        <v>145441.94</v>
      </c>
      <c r="Y213" s="74">
        <v>982.51</v>
      </c>
      <c r="AA213" s="74">
        <v>552000</v>
      </c>
      <c r="AB213" s="74">
        <v>578455.31000000006</v>
      </c>
      <c r="AC213" s="91">
        <v>840490</v>
      </c>
      <c r="AF213" s="91">
        <v>321048.86</v>
      </c>
      <c r="AG213" s="91">
        <v>79073.22</v>
      </c>
      <c r="AH213" s="91">
        <v>8585</v>
      </c>
      <c r="AJ213" s="91">
        <v>3499.91</v>
      </c>
      <c r="AK213" s="267">
        <f t="shared" si="19"/>
        <v>710869.99</v>
      </c>
      <c r="AL213" s="268">
        <f t="shared" si="20"/>
        <v>33310.46</v>
      </c>
      <c r="AM213" s="292">
        <f t="shared" si="21"/>
        <v>677559.53</v>
      </c>
      <c r="AN213" s="287">
        <f t="shared" si="22"/>
        <v>1276879.76</v>
      </c>
      <c r="AO213" s="295">
        <f t="shared" si="23"/>
        <v>1252696.9899999998</v>
      </c>
      <c r="AP213" s="269">
        <f t="shared" si="24"/>
        <v>24182.770000000251</v>
      </c>
    </row>
    <row r="214" spans="1:42" ht="15" thickBot="1" x14ac:dyDescent="0.25">
      <c r="A214" s="257" t="s">
        <v>353</v>
      </c>
      <c r="B214" s="257" t="s">
        <v>54</v>
      </c>
      <c r="C214" s="296">
        <v>2640</v>
      </c>
      <c r="D214" s="297" t="s">
        <v>1015</v>
      </c>
      <c r="E214" s="252" t="s">
        <v>2306</v>
      </c>
      <c r="F214" s="90">
        <v>767639.64</v>
      </c>
      <c r="G214" s="90">
        <v>284756.5</v>
      </c>
      <c r="H214" s="90">
        <v>88884.14</v>
      </c>
      <c r="K214" s="252">
        <v>1908411.97</v>
      </c>
      <c r="L214" s="252">
        <v>90868.23</v>
      </c>
      <c r="O214" s="232">
        <v>5800</v>
      </c>
      <c r="P214" s="232">
        <v>175397.81</v>
      </c>
      <c r="U214" s="252">
        <v>2788476.86</v>
      </c>
      <c r="W214" s="74">
        <v>723289.26</v>
      </c>
      <c r="AA214" s="74">
        <v>486020</v>
      </c>
      <c r="AB214" s="74">
        <v>56400</v>
      </c>
      <c r="AC214" s="91">
        <v>773994</v>
      </c>
      <c r="AD214" s="91">
        <v>4860</v>
      </c>
      <c r="AF214" s="91">
        <v>256591.43</v>
      </c>
      <c r="AG214" s="91">
        <v>95884.02</v>
      </c>
      <c r="AK214" s="267">
        <f t="shared" si="19"/>
        <v>1141280.28</v>
      </c>
      <c r="AL214" s="268">
        <f t="shared" si="20"/>
        <v>181197.81</v>
      </c>
      <c r="AM214" s="292">
        <f t="shared" si="21"/>
        <v>960082.47</v>
      </c>
      <c r="AN214" s="287">
        <f t="shared" si="22"/>
        <v>1265709.26</v>
      </c>
      <c r="AO214" s="295">
        <f t="shared" si="23"/>
        <v>1131329.45</v>
      </c>
      <c r="AP214" s="269">
        <f t="shared" si="24"/>
        <v>134379.81000000006</v>
      </c>
    </row>
    <row r="215" spans="1:42" ht="15" thickBot="1" x14ac:dyDescent="0.25">
      <c r="A215" s="257" t="s">
        <v>353</v>
      </c>
      <c r="B215" s="257" t="s">
        <v>54</v>
      </c>
      <c r="C215" s="296">
        <v>5792</v>
      </c>
      <c r="D215" s="297" t="s">
        <v>1016</v>
      </c>
      <c r="E215" s="252" t="s">
        <v>2307</v>
      </c>
      <c r="F215" s="90">
        <v>1499785.37</v>
      </c>
      <c r="G215" s="90">
        <v>24147.17</v>
      </c>
      <c r="H215" s="90">
        <v>167348.97</v>
      </c>
      <c r="K215" s="252">
        <v>1880134.5</v>
      </c>
      <c r="L215" s="252">
        <v>1029088.56</v>
      </c>
      <c r="O215" s="232">
        <v>33800</v>
      </c>
      <c r="P215" s="232">
        <v>52570.22</v>
      </c>
      <c r="R215" s="232">
        <v>1519.58</v>
      </c>
      <c r="U215" s="252">
        <v>-787794.2</v>
      </c>
      <c r="V215" s="252">
        <v>5060758.04</v>
      </c>
      <c r="W215" s="74">
        <v>1383187.95</v>
      </c>
      <c r="X215" s="74">
        <v>279043</v>
      </c>
      <c r="Z215" s="74">
        <v>1295</v>
      </c>
      <c r="AA215" s="74">
        <v>1027440</v>
      </c>
      <c r="AB215" s="74">
        <v>87000</v>
      </c>
      <c r="AC215" s="91">
        <v>1524988</v>
      </c>
      <c r="AE215" s="91">
        <v>6260</v>
      </c>
      <c r="AF215" s="91">
        <v>832830.91</v>
      </c>
      <c r="AG215" s="91">
        <v>136228.28</v>
      </c>
      <c r="AH215" s="91">
        <v>18376.330000000002</v>
      </c>
      <c r="AJ215" s="91">
        <v>3990</v>
      </c>
      <c r="AK215" s="267">
        <f t="shared" si="19"/>
        <v>1691281.51</v>
      </c>
      <c r="AL215" s="268">
        <f t="shared" si="20"/>
        <v>87889.8</v>
      </c>
      <c r="AM215" s="292">
        <f t="shared" si="21"/>
        <v>1603391.71</v>
      </c>
      <c r="AN215" s="287">
        <f t="shared" si="22"/>
        <v>2777965.95</v>
      </c>
      <c r="AO215" s="295">
        <f t="shared" si="23"/>
        <v>2522673.52</v>
      </c>
      <c r="AP215" s="269">
        <f t="shared" si="24"/>
        <v>255292.43000000017</v>
      </c>
    </row>
    <row r="216" spans="1:42" ht="15" thickBot="1" x14ac:dyDescent="0.25">
      <c r="A216" s="257" t="s">
        <v>353</v>
      </c>
      <c r="B216" s="257" t="s">
        <v>54</v>
      </c>
      <c r="C216" s="296">
        <v>1533</v>
      </c>
      <c r="D216" s="297" t="s">
        <v>1017</v>
      </c>
      <c r="E216" s="252" t="s">
        <v>2328</v>
      </c>
      <c r="F216" s="90">
        <v>563044.49</v>
      </c>
      <c r="G216" s="90">
        <v>38354.75</v>
      </c>
      <c r="H216" s="90">
        <v>97090.28</v>
      </c>
      <c r="K216" s="252">
        <v>147382.76999999999</v>
      </c>
      <c r="L216" s="252">
        <v>282617.43</v>
      </c>
      <c r="O216" s="232">
        <v>0</v>
      </c>
      <c r="P216" s="232">
        <v>28315</v>
      </c>
      <c r="R216" s="232">
        <v>560.15</v>
      </c>
      <c r="U216" s="252">
        <v>-716538.56</v>
      </c>
      <c r="V216" s="252">
        <v>1741122.88</v>
      </c>
      <c r="W216" s="74">
        <v>594004.43000000005</v>
      </c>
      <c r="X216" s="74">
        <v>13525</v>
      </c>
      <c r="Y216" s="74">
        <v>1019.01</v>
      </c>
      <c r="AA216" s="74">
        <v>510170</v>
      </c>
      <c r="AB216" s="74">
        <v>44500</v>
      </c>
      <c r="AC216" s="91">
        <v>771703</v>
      </c>
      <c r="AD216" s="91">
        <v>4130</v>
      </c>
      <c r="AF216" s="91">
        <v>237037.52</v>
      </c>
      <c r="AG216" s="91">
        <v>67743.520000000004</v>
      </c>
      <c r="AH216" s="91">
        <v>339.15</v>
      </c>
      <c r="AK216" s="267">
        <f t="shared" si="19"/>
        <v>698489.52</v>
      </c>
      <c r="AL216" s="268">
        <f t="shared" si="20"/>
        <v>28875.15</v>
      </c>
      <c r="AM216" s="292">
        <f t="shared" si="21"/>
        <v>669614.37</v>
      </c>
      <c r="AN216" s="287">
        <f t="shared" si="22"/>
        <v>1163218.44</v>
      </c>
      <c r="AO216" s="295">
        <f t="shared" si="23"/>
        <v>1080953.19</v>
      </c>
      <c r="AP216" s="269">
        <f t="shared" si="24"/>
        <v>82265.25</v>
      </c>
    </row>
    <row r="217" spans="1:42" ht="15" thickBot="1" x14ac:dyDescent="0.25">
      <c r="A217" s="257" t="s">
        <v>356</v>
      </c>
      <c r="B217" s="257" t="s">
        <v>43</v>
      </c>
      <c r="C217" s="296">
        <v>6007</v>
      </c>
      <c r="D217" s="297" t="s">
        <v>1018</v>
      </c>
      <c r="E217" s="252" t="s">
        <v>2183</v>
      </c>
      <c r="F217" s="90">
        <v>274355.28000000003</v>
      </c>
      <c r="G217" s="90">
        <v>51522.5</v>
      </c>
      <c r="H217" s="90">
        <v>187476.41</v>
      </c>
      <c r="K217" s="252">
        <v>932607.54</v>
      </c>
      <c r="L217" s="252">
        <v>602852.4</v>
      </c>
      <c r="O217" s="232">
        <v>0</v>
      </c>
      <c r="P217" s="232">
        <v>55609.35</v>
      </c>
      <c r="R217" s="232">
        <v>280</v>
      </c>
      <c r="S217" s="252">
        <v>63250</v>
      </c>
      <c r="U217" s="252">
        <v>145207.03</v>
      </c>
      <c r="V217" s="252">
        <v>3760347.17</v>
      </c>
      <c r="W217" s="74">
        <v>1230043.8400000001</v>
      </c>
      <c r="X217" s="74">
        <v>220460</v>
      </c>
      <c r="AA217" s="74">
        <v>767844</v>
      </c>
      <c r="AB217" s="74">
        <v>21000</v>
      </c>
      <c r="AC217" s="91">
        <v>1344058</v>
      </c>
      <c r="AF217" s="91">
        <v>590916.51</v>
      </c>
      <c r="AG217" s="91">
        <v>152398.07</v>
      </c>
      <c r="AK217" s="267">
        <f t="shared" si="19"/>
        <v>513354.19000000006</v>
      </c>
      <c r="AL217" s="268">
        <f t="shared" si="20"/>
        <v>55889.35</v>
      </c>
      <c r="AM217" s="292">
        <f t="shared" si="21"/>
        <v>457464.84000000008</v>
      </c>
      <c r="AN217" s="287">
        <f t="shared" si="22"/>
        <v>2239347.84</v>
      </c>
      <c r="AO217" s="295">
        <f t="shared" si="23"/>
        <v>2087372.58</v>
      </c>
      <c r="AP217" s="269">
        <f t="shared" si="24"/>
        <v>151975.25999999978</v>
      </c>
    </row>
    <row r="218" spans="1:42" ht="15" thickBot="1" x14ac:dyDescent="0.25">
      <c r="A218" s="257" t="s">
        <v>356</v>
      </c>
      <c r="B218" s="257" t="s">
        <v>43</v>
      </c>
      <c r="C218" s="296">
        <v>2330</v>
      </c>
      <c r="D218" s="297" t="s">
        <v>1019</v>
      </c>
      <c r="E218" s="252" t="s">
        <v>2186</v>
      </c>
      <c r="F218" s="90">
        <v>268343.61</v>
      </c>
      <c r="G218" s="90">
        <v>15405.66</v>
      </c>
      <c r="H218" s="90">
        <v>87582.77</v>
      </c>
      <c r="K218" s="252">
        <v>116998.43</v>
      </c>
      <c r="L218" s="252">
        <v>58774.1</v>
      </c>
      <c r="O218" s="232">
        <v>3300</v>
      </c>
      <c r="P218" s="232">
        <v>45000</v>
      </c>
      <c r="R218" s="232">
        <v>344.27</v>
      </c>
      <c r="U218" s="252">
        <v>63888.04</v>
      </c>
      <c r="V218" s="252">
        <v>2267172.48</v>
      </c>
      <c r="W218" s="74">
        <v>651497.52</v>
      </c>
      <c r="X218" s="74">
        <v>91906</v>
      </c>
      <c r="Y218" s="74">
        <v>457.15</v>
      </c>
      <c r="AA218" s="74">
        <v>496395</v>
      </c>
      <c r="AC218" s="91">
        <v>751092.8</v>
      </c>
      <c r="AF218" s="91">
        <v>239664.74</v>
      </c>
      <c r="AG218" s="91">
        <v>59211.48</v>
      </c>
      <c r="AH218" s="91">
        <v>47855.15</v>
      </c>
      <c r="AK218" s="267">
        <f t="shared" si="19"/>
        <v>371332.04</v>
      </c>
      <c r="AL218" s="268">
        <f t="shared" si="20"/>
        <v>48644.27</v>
      </c>
      <c r="AM218" s="292">
        <f t="shared" si="21"/>
        <v>322687.76999999996</v>
      </c>
      <c r="AN218" s="287">
        <f t="shared" si="22"/>
        <v>1240255.67</v>
      </c>
      <c r="AO218" s="295">
        <f t="shared" si="23"/>
        <v>1097824.17</v>
      </c>
      <c r="AP218" s="269">
        <f t="shared" si="24"/>
        <v>142431.5</v>
      </c>
    </row>
    <row r="219" spans="1:42" ht="15" thickBot="1" x14ac:dyDescent="0.25">
      <c r="A219" s="257" t="s">
        <v>356</v>
      </c>
      <c r="B219" s="257" t="s">
        <v>43</v>
      </c>
      <c r="C219" s="296">
        <v>2684</v>
      </c>
      <c r="D219" s="297" t="s">
        <v>1020</v>
      </c>
      <c r="E219" s="252" t="s">
        <v>2187</v>
      </c>
      <c r="F219" s="90">
        <v>408348.47</v>
      </c>
      <c r="G219" s="90">
        <v>23237.5</v>
      </c>
      <c r="H219" s="90">
        <v>107368.22</v>
      </c>
      <c r="K219" s="252">
        <v>258549.08</v>
      </c>
      <c r="L219" s="252">
        <v>238569.1</v>
      </c>
      <c r="O219" s="232">
        <v>4340</v>
      </c>
      <c r="P219" s="232">
        <v>49824.61</v>
      </c>
      <c r="R219" s="232">
        <v>27518.080000000002</v>
      </c>
      <c r="U219" s="252">
        <v>41301.4</v>
      </c>
      <c r="V219" s="252">
        <v>1870864.76</v>
      </c>
      <c r="W219" s="74">
        <v>588550</v>
      </c>
      <c r="X219" s="74">
        <v>115900</v>
      </c>
      <c r="Y219" s="74">
        <v>683.59</v>
      </c>
      <c r="AA219" s="74">
        <v>763446</v>
      </c>
      <c r="AC219" s="91">
        <v>920467</v>
      </c>
      <c r="AF219" s="91">
        <v>376309.45</v>
      </c>
      <c r="AG219" s="91">
        <v>114730.6</v>
      </c>
      <c r="AK219" s="267">
        <f t="shared" si="19"/>
        <v>538954.18999999994</v>
      </c>
      <c r="AL219" s="268">
        <f t="shared" si="20"/>
        <v>81682.69</v>
      </c>
      <c r="AM219" s="292">
        <f t="shared" si="21"/>
        <v>457271.49999999994</v>
      </c>
      <c r="AN219" s="287">
        <f t="shared" si="22"/>
        <v>1468579.5899999999</v>
      </c>
      <c r="AO219" s="295">
        <f t="shared" si="23"/>
        <v>1411507.05</v>
      </c>
      <c r="AP219" s="269">
        <f t="shared" si="24"/>
        <v>57072.539999999804</v>
      </c>
    </row>
    <row r="220" spans="1:42" ht="15" thickBot="1" x14ac:dyDescent="0.25">
      <c r="A220" s="257" t="s">
        <v>356</v>
      </c>
      <c r="B220" s="257" t="s">
        <v>43</v>
      </c>
      <c r="C220" s="296">
        <v>7170</v>
      </c>
      <c r="D220" s="297" t="s">
        <v>1021</v>
      </c>
      <c r="E220" s="252" t="s">
        <v>2191</v>
      </c>
      <c r="F220" s="90">
        <v>438167.19</v>
      </c>
      <c r="G220" s="90">
        <v>180694.6</v>
      </c>
      <c r="H220" s="90">
        <v>292085.77</v>
      </c>
      <c r="K220" s="252">
        <v>575689.54</v>
      </c>
      <c r="L220" s="252">
        <v>466505.86</v>
      </c>
      <c r="O220" s="232">
        <v>12263</v>
      </c>
      <c r="P220" s="232">
        <v>232129.63</v>
      </c>
      <c r="R220" s="232">
        <v>4822.0200000000004</v>
      </c>
      <c r="U220" s="252">
        <v>-66854.13</v>
      </c>
      <c r="V220" s="252">
        <v>4524693.96</v>
      </c>
      <c r="W220" s="74">
        <v>2324418.9500000002</v>
      </c>
      <c r="X220" s="74">
        <v>372025</v>
      </c>
      <c r="Y220" s="74">
        <v>1385.8</v>
      </c>
      <c r="AA220" s="74">
        <v>777920.4</v>
      </c>
      <c r="AC220" s="91">
        <v>1393300.8</v>
      </c>
      <c r="AF220" s="91">
        <v>940290.34</v>
      </c>
      <c r="AG220" s="91">
        <v>591058.03</v>
      </c>
      <c r="AJ220" s="91">
        <v>478989</v>
      </c>
      <c r="AK220" s="267">
        <f t="shared" si="19"/>
        <v>910947.56</v>
      </c>
      <c r="AL220" s="268">
        <f t="shared" si="20"/>
        <v>249214.65</v>
      </c>
      <c r="AM220" s="292">
        <f t="shared" si="21"/>
        <v>661732.91</v>
      </c>
      <c r="AN220" s="287">
        <f t="shared" si="22"/>
        <v>3475750.15</v>
      </c>
      <c r="AO220" s="295">
        <f t="shared" si="23"/>
        <v>3403638.17</v>
      </c>
      <c r="AP220" s="269">
        <f t="shared" si="24"/>
        <v>72111.979999999981</v>
      </c>
    </row>
    <row r="221" spans="1:42" x14ac:dyDescent="0.2">
      <c r="AK221" s="267">
        <f t="shared" si="19"/>
        <v>0</v>
      </c>
      <c r="AL221" s="268">
        <f t="shared" si="20"/>
        <v>0</v>
      </c>
      <c r="AM221" s="292">
        <f t="shared" si="21"/>
        <v>0</v>
      </c>
      <c r="AN221" s="287">
        <f t="shared" si="22"/>
        <v>0</v>
      </c>
      <c r="AO221" s="295">
        <f t="shared" si="23"/>
        <v>0</v>
      </c>
      <c r="AP221" s="269">
        <f t="shared" si="24"/>
        <v>0</v>
      </c>
    </row>
    <row r="222" spans="1:42" x14ac:dyDescent="0.2">
      <c r="AK222" s="267">
        <f t="shared" si="19"/>
        <v>0</v>
      </c>
      <c r="AL222" s="268">
        <f t="shared" si="20"/>
        <v>0</v>
      </c>
      <c r="AM222" s="292">
        <f t="shared" si="21"/>
        <v>0</v>
      </c>
      <c r="AN222" s="287">
        <f t="shared" si="22"/>
        <v>0</v>
      </c>
      <c r="AO222" s="295">
        <f t="shared" si="23"/>
        <v>0</v>
      </c>
      <c r="AP222" s="269">
        <f t="shared" si="24"/>
        <v>0</v>
      </c>
    </row>
  </sheetData>
  <autoFilter ref="A1:AQ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U1" zoomScale="60" zoomScaleNormal="60" workbookViewId="0">
      <selection activeCell="AB1" sqref="A1:AB1048576"/>
    </sheetView>
  </sheetViews>
  <sheetFormatPr defaultColWidth="17.75" defaultRowHeight="14.25" x14ac:dyDescent="0.2"/>
  <cols>
    <col min="1" max="1" width="20.625" style="252" customWidth="1"/>
    <col min="2" max="4" width="17.75" style="90"/>
    <col min="5" max="6" width="17.75" style="252"/>
    <col min="7" max="10" width="17.75" style="232"/>
    <col min="11" max="14" width="17.75" style="252"/>
    <col min="15" max="20" width="17.75" style="74"/>
    <col min="21" max="27" width="17.75" style="91"/>
    <col min="28" max="28" width="33.125" style="91" bestFit="1" customWidth="1"/>
    <col min="29" max="31" width="17.75" style="252"/>
    <col min="32" max="32" width="33.5" style="252" bestFit="1" customWidth="1"/>
    <col min="33" max="16384" width="17.75" style="252"/>
  </cols>
  <sheetData>
    <row r="1" spans="1:28" x14ac:dyDescent="0.2">
      <c r="A1" s="252" t="s">
        <v>1433</v>
      </c>
      <c r="B1" s="90" t="s">
        <v>1434</v>
      </c>
      <c r="C1" s="90" t="s">
        <v>1435</v>
      </c>
      <c r="D1" s="90" t="s">
        <v>1436</v>
      </c>
      <c r="E1" s="252" t="s">
        <v>1438</v>
      </c>
      <c r="F1" s="252" t="s">
        <v>1439</v>
      </c>
      <c r="G1" s="232" t="s">
        <v>1442</v>
      </c>
      <c r="H1" s="232" t="s">
        <v>1443</v>
      </c>
      <c r="I1" s="232" t="s">
        <v>1444</v>
      </c>
      <c r="J1" s="232" t="s">
        <v>1445</v>
      </c>
      <c r="K1" s="252" t="s">
        <v>1446</v>
      </c>
      <c r="L1" s="252" t="s">
        <v>1447</v>
      </c>
      <c r="M1" s="252" t="s">
        <v>1448</v>
      </c>
      <c r="N1" s="252" t="s">
        <v>1449</v>
      </c>
      <c r="O1" s="74" t="s">
        <v>1452</v>
      </c>
      <c r="P1" s="74" t="s">
        <v>1453</v>
      </c>
      <c r="Q1" s="74" t="s">
        <v>1454</v>
      </c>
      <c r="R1" s="74" t="s">
        <v>1920</v>
      </c>
      <c r="S1" s="74" t="s">
        <v>1455</v>
      </c>
      <c r="T1" s="74" t="s">
        <v>1456</v>
      </c>
      <c r="U1" s="91" t="s">
        <v>1457</v>
      </c>
      <c r="V1" s="91" t="s">
        <v>1458</v>
      </c>
      <c r="W1" s="91" t="s">
        <v>1459</v>
      </c>
      <c r="X1" s="91" t="s">
        <v>1460</v>
      </c>
      <c r="Y1" s="91" t="s">
        <v>1461</v>
      </c>
      <c r="Z1" s="91" t="s">
        <v>1921</v>
      </c>
      <c r="AA1" s="91" t="s">
        <v>1463</v>
      </c>
      <c r="AB1" s="91" t="s">
        <v>1464</v>
      </c>
    </row>
    <row r="2" spans="1:28" x14ac:dyDescent="0.2">
      <c r="A2" s="252" t="s">
        <v>1465</v>
      </c>
      <c r="B2" s="90" t="s">
        <v>1466</v>
      </c>
      <c r="C2" s="90" t="s">
        <v>1467</v>
      </c>
      <c r="D2" s="90" t="s">
        <v>1468</v>
      </c>
      <c r="E2" s="252" t="s">
        <v>1470</v>
      </c>
      <c r="F2" s="252" t="s">
        <v>1471</v>
      </c>
      <c r="G2" s="232" t="s">
        <v>1474</v>
      </c>
      <c r="H2" s="232" t="s">
        <v>1475</v>
      </c>
      <c r="I2" s="232" t="s">
        <v>1476</v>
      </c>
      <c r="J2" s="232" t="s">
        <v>1477</v>
      </c>
      <c r="K2" s="252" t="s">
        <v>1478</v>
      </c>
      <c r="L2" s="252" t="s">
        <v>1479</v>
      </c>
      <c r="M2" s="252" t="s">
        <v>1480</v>
      </c>
      <c r="N2" s="252" t="s">
        <v>1481</v>
      </c>
      <c r="O2" s="74" t="s">
        <v>1484</v>
      </c>
      <c r="P2" s="74" t="s">
        <v>1485</v>
      </c>
      <c r="Q2" s="74" t="s">
        <v>1486</v>
      </c>
      <c r="R2" s="74" t="s">
        <v>1922</v>
      </c>
      <c r="S2" s="74" t="s">
        <v>1487</v>
      </c>
      <c r="T2" s="74" t="s">
        <v>1488</v>
      </c>
      <c r="U2" s="91" t="s">
        <v>1489</v>
      </c>
      <c r="V2" s="91" t="s">
        <v>1490</v>
      </c>
      <c r="W2" s="91" t="s">
        <v>1491</v>
      </c>
      <c r="X2" s="91" t="s">
        <v>1492</v>
      </c>
      <c r="Y2" s="91" t="s">
        <v>1493</v>
      </c>
      <c r="Z2" s="91" t="s">
        <v>1923</v>
      </c>
      <c r="AA2" s="91" t="s">
        <v>1495</v>
      </c>
      <c r="AB2" s="91" t="s">
        <v>1496</v>
      </c>
    </row>
    <row r="3" spans="1:28" x14ac:dyDescent="0.2">
      <c r="A3" s="252" t="s">
        <v>1497</v>
      </c>
      <c r="B3" s="90">
        <v>70104198.680000007</v>
      </c>
      <c r="C3" s="90">
        <v>2833251.07</v>
      </c>
      <c r="D3" s="90">
        <v>9049779.4000000004</v>
      </c>
      <c r="E3" s="252">
        <v>132747666.53</v>
      </c>
      <c r="F3" s="252">
        <v>22838630.960000001</v>
      </c>
      <c r="G3" s="232">
        <v>354810</v>
      </c>
      <c r="H3" s="232">
        <v>3103648.64</v>
      </c>
      <c r="I3" s="232">
        <v>3090272.71</v>
      </c>
      <c r="J3" s="232">
        <v>127842.32</v>
      </c>
      <c r="K3" s="252">
        <v>2620452.48</v>
      </c>
      <c r="L3" s="252">
        <v>-12154050.18</v>
      </c>
      <c r="M3" s="252">
        <v>6515836.5800000001</v>
      </c>
      <c r="N3" s="252">
        <v>224399334.74000001</v>
      </c>
      <c r="O3" s="74">
        <v>92256675.879999995</v>
      </c>
      <c r="P3" s="74">
        <v>3607550.71</v>
      </c>
      <c r="Q3" s="74">
        <v>102704.89</v>
      </c>
      <c r="R3" s="74">
        <v>873.57</v>
      </c>
      <c r="S3" s="74">
        <v>76475776.269999996</v>
      </c>
      <c r="T3" s="74">
        <v>6583657.6500000004</v>
      </c>
      <c r="U3" s="91">
        <v>109106733.37</v>
      </c>
      <c r="V3" s="91">
        <v>178476</v>
      </c>
      <c r="W3" s="91">
        <v>94805</v>
      </c>
      <c r="X3" s="91">
        <v>38153037.210000001</v>
      </c>
      <c r="Y3" s="91">
        <v>15164457.67</v>
      </c>
      <c r="Z3" s="91">
        <v>15165.5</v>
      </c>
      <c r="AA3" s="91">
        <v>85416</v>
      </c>
      <c r="AB3" s="91">
        <v>686419.7</v>
      </c>
    </row>
    <row r="4" spans="1:28" x14ac:dyDescent="0.2">
      <c r="A4" s="252" t="s">
        <v>1924</v>
      </c>
      <c r="B4" s="90">
        <v>875363.27</v>
      </c>
      <c r="C4" s="90">
        <v>22896.1</v>
      </c>
      <c r="D4" s="90">
        <v>140334.19</v>
      </c>
      <c r="E4" s="252">
        <v>4581232.96</v>
      </c>
      <c r="F4" s="252">
        <v>124994</v>
      </c>
      <c r="H4" s="232">
        <v>0</v>
      </c>
      <c r="J4" s="232">
        <v>704.79</v>
      </c>
      <c r="K4" s="252">
        <v>54570</v>
      </c>
      <c r="M4" s="252">
        <v>148710.29999999999</v>
      </c>
      <c r="N4" s="252">
        <v>1723269</v>
      </c>
      <c r="O4" s="74">
        <v>606695.53</v>
      </c>
      <c r="Q4" s="74">
        <v>1560.34</v>
      </c>
      <c r="S4" s="74">
        <v>1290149.5</v>
      </c>
      <c r="T4" s="74">
        <v>150550</v>
      </c>
      <c r="U4" s="91">
        <v>1507309.5</v>
      </c>
      <c r="X4" s="91">
        <v>383730.78</v>
      </c>
      <c r="Y4" s="91">
        <v>167840.89</v>
      </c>
      <c r="AB4" s="91">
        <v>36012</v>
      </c>
    </row>
    <row r="5" spans="1:28" x14ac:dyDescent="0.2">
      <c r="A5" s="252" t="s">
        <v>1925</v>
      </c>
      <c r="B5" s="90">
        <v>74798.06</v>
      </c>
      <c r="C5" s="90">
        <v>0</v>
      </c>
      <c r="D5" s="90">
        <v>180977.22</v>
      </c>
      <c r="E5" s="252">
        <v>640758.77</v>
      </c>
      <c r="F5" s="252">
        <v>231197.64</v>
      </c>
      <c r="G5" s="232">
        <v>0</v>
      </c>
      <c r="J5" s="232">
        <v>340.97</v>
      </c>
      <c r="K5" s="252">
        <v>228080</v>
      </c>
      <c r="M5" s="252">
        <v>13152.09</v>
      </c>
      <c r="N5" s="252">
        <v>1740746.12</v>
      </c>
      <c r="O5" s="74">
        <v>391942.88</v>
      </c>
      <c r="P5" s="74">
        <v>16300</v>
      </c>
      <c r="Q5" s="74">
        <v>316.89</v>
      </c>
      <c r="S5" s="74">
        <v>571981</v>
      </c>
      <c r="T5" s="74">
        <v>238170</v>
      </c>
      <c r="U5" s="91">
        <v>710981</v>
      </c>
      <c r="X5" s="91">
        <v>338181.38</v>
      </c>
      <c r="Y5" s="91">
        <v>127306.42</v>
      </c>
      <c r="AB5" s="91">
        <v>38380</v>
      </c>
    </row>
    <row r="6" spans="1:28" x14ac:dyDescent="0.2">
      <c r="A6" s="252" t="s">
        <v>1926</v>
      </c>
      <c r="B6" s="90">
        <v>215025.05</v>
      </c>
      <c r="C6" s="90">
        <v>109181.5</v>
      </c>
      <c r="D6" s="90">
        <v>113077.64</v>
      </c>
      <c r="E6" s="252">
        <v>1176599.1100000001</v>
      </c>
      <c r="F6" s="252">
        <v>679030.96</v>
      </c>
      <c r="G6" s="232">
        <v>0</v>
      </c>
      <c r="H6" s="232">
        <v>224.7</v>
      </c>
      <c r="J6" s="232">
        <v>146.1</v>
      </c>
      <c r="K6" s="252">
        <v>89300</v>
      </c>
      <c r="M6" s="252">
        <v>194000</v>
      </c>
      <c r="N6" s="252">
        <v>2169071.4500000002</v>
      </c>
      <c r="O6" s="74">
        <v>1082660.8600000001</v>
      </c>
      <c r="P6" s="74">
        <v>40160</v>
      </c>
      <c r="Q6" s="74">
        <v>677.51</v>
      </c>
      <c r="S6" s="74">
        <v>881928.5</v>
      </c>
      <c r="T6" s="74">
        <v>190852</v>
      </c>
      <c r="U6" s="91">
        <v>1496570.5</v>
      </c>
      <c r="X6" s="91">
        <v>796991.95</v>
      </c>
      <c r="Y6" s="91">
        <v>6577.5</v>
      </c>
      <c r="AB6" s="91">
        <v>500</v>
      </c>
    </row>
    <row r="7" spans="1:28" x14ac:dyDescent="0.2">
      <c r="A7" s="252" t="s">
        <v>1927</v>
      </c>
      <c r="B7" s="90">
        <v>733629.82</v>
      </c>
      <c r="C7" s="90">
        <v>0</v>
      </c>
      <c r="D7" s="90">
        <v>168059.17</v>
      </c>
      <c r="E7" s="252">
        <v>376948.79</v>
      </c>
      <c r="F7" s="252">
        <v>180076.4</v>
      </c>
      <c r="G7" s="232">
        <v>0</v>
      </c>
      <c r="H7" s="232">
        <v>0</v>
      </c>
      <c r="I7" s="232">
        <v>148775</v>
      </c>
      <c r="J7" s="232">
        <v>435.48</v>
      </c>
      <c r="M7" s="252">
        <v>3588.65</v>
      </c>
      <c r="N7" s="252">
        <v>235221.96</v>
      </c>
      <c r="O7" s="74">
        <v>533501.36</v>
      </c>
      <c r="S7" s="74">
        <v>1006473</v>
      </c>
      <c r="T7" s="74">
        <v>195657</v>
      </c>
      <c r="U7" s="91">
        <v>1193733</v>
      </c>
      <c r="X7" s="91">
        <v>358754.26</v>
      </c>
      <c r="Y7" s="91">
        <v>82214.62</v>
      </c>
      <c r="AB7" s="91">
        <v>26142</v>
      </c>
    </row>
    <row r="8" spans="1:28" x14ac:dyDescent="0.2">
      <c r="A8" s="252" t="s">
        <v>1928</v>
      </c>
      <c r="B8" s="90">
        <v>535057.30000000005</v>
      </c>
      <c r="C8" s="90">
        <v>17386</v>
      </c>
      <c r="D8" s="90">
        <v>180648.22</v>
      </c>
      <c r="E8" s="252">
        <v>542046.79</v>
      </c>
      <c r="F8" s="252">
        <v>196929.11</v>
      </c>
      <c r="G8" s="232">
        <v>0</v>
      </c>
      <c r="H8" s="232">
        <v>2722.41</v>
      </c>
      <c r="J8" s="232">
        <v>713.97</v>
      </c>
      <c r="M8" s="252">
        <v>67700</v>
      </c>
      <c r="N8" s="252">
        <v>1649277.25</v>
      </c>
      <c r="O8" s="74">
        <v>569393.05000000005</v>
      </c>
      <c r="Q8" s="74">
        <v>1067.06</v>
      </c>
      <c r="S8" s="74">
        <v>475986</v>
      </c>
      <c r="T8" s="74">
        <v>112400</v>
      </c>
      <c r="U8" s="91">
        <v>660806</v>
      </c>
      <c r="X8" s="91">
        <v>322600.81</v>
      </c>
      <c r="Y8" s="91">
        <v>80603.64</v>
      </c>
      <c r="AB8" s="91">
        <v>22424</v>
      </c>
    </row>
    <row r="9" spans="1:28" x14ac:dyDescent="0.2">
      <c r="A9" s="252" t="s">
        <v>1929</v>
      </c>
      <c r="B9" s="90">
        <v>754169.01</v>
      </c>
      <c r="C9" s="90">
        <v>12780</v>
      </c>
      <c r="D9" s="90">
        <v>100231.06</v>
      </c>
      <c r="E9" s="252">
        <v>286940.84999999998</v>
      </c>
      <c r="F9" s="252">
        <v>193082.56</v>
      </c>
      <c r="G9" s="232">
        <v>0</v>
      </c>
      <c r="H9" s="232">
        <v>0</v>
      </c>
      <c r="I9" s="232">
        <v>0</v>
      </c>
      <c r="J9" s="232">
        <v>304.68</v>
      </c>
      <c r="K9" s="252">
        <v>160850</v>
      </c>
      <c r="M9" s="252">
        <v>65146.66</v>
      </c>
      <c r="N9" s="252">
        <v>991159.3</v>
      </c>
      <c r="O9" s="74">
        <v>411968.49</v>
      </c>
      <c r="P9" s="74">
        <v>39420</v>
      </c>
      <c r="Q9" s="74">
        <v>1210.53</v>
      </c>
      <c r="S9" s="74">
        <v>550179</v>
      </c>
      <c r="T9" s="74">
        <v>213780</v>
      </c>
      <c r="U9" s="91">
        <v>861249</v>
      </c>
      <c r="X9" s="91">
        <v>300791.53999999998</v>
      </c>
      <c r="Y9" s="91">
        <v>75783.850000000006</v>
      </c>
      <c r="AB9" s="91">
        <v>19748</v>
      </c>
    </row>
    <row r="10" spans="1:28" x14ac:dyDescent="0.2">
      <c r="A10" s="252" t="s">
        <v>1930</v>
      </c>
      <c r="B10" s="90">
        <v>277548.59000000003</v>
      </c>
      <c r="C10" s="90">
        <v>0</v>
      </c>
      <c r="D10" s="90">
        <v>132429.26</v>
      </c>
      <c r="E10" s="252">
        <v>870890.96</v>
      </c>
      <c r="F10" s="252">
        <v>211194.97</v>
      </c>
      <c r="H10" s="232">
        <v>1281.33</v>
      </c>
      <c r="J10" s="232">
        <v>162</v>
      </c>
      <c r="K10" s="252">
        <v>110000</v>
      </c>
      <c r="M10" s="252">
        <v>19037.509999999998</v>
      </c>
      <c r="N10" s="252">
        <v>169383.81</v>
      </c>
      <c r="O10" s="74">
        <v>353118.26</v>
      </c>
      <c r="P10" s="74">
        <v>54614</v>
      </c>
      <c r="Q10" s="74">
        <v>437.8</v>
      </c>
      <c r="S10" s="74">
        <v>488313</v>
      </c>
      <c r="T10" s="74">
        <v>197790</v>
      </c>
      <c r="U10" s="91">
        <v>599073</v>
      </c>
      <c r="X10" s="91">
        <v>252997.07</v>
      </c>
      <c r="Y10" s="91">
        <v>124295.43</v>
      </c>
      <c r="AB10" s="91">
        <v>500</v>
      </c>
    </row>
    <row r="11" spans="1:28" x14ac:dyDescent="0.2">
      <c r="A11" s="252" t="s">
        <v>1931</v>
      </c>
      <c r="B11" s="90">
        <v>1439585.35</v>
      </c>
      <c r="C11" s="90">
        <v>96285</v>
      </c>
      <c r="D11" s="90">
        <v>62621.53</v>
      </c>
      <c r="E11" s="252">
        <v>778995.8</v>
      </c>
      <c r="F11" s="252">
        <v>587197.18999999994</v>
      </c>
      <c r="G11" s="232">
        <v>0</v>
      </c>
      <c r="J11" s="232">
        <v>159.69999999999999</v>
      </c>
      <c r="K11" s="252">
        <v>4500</v>
      </c>
      <c r="M11" s="252">
        <v>126356.67</v>
      </c>
      <c r="N11" s="252">
        <v>668274.24</v>
      </c>
      <c r="O11" s="74">
        <v>733349.12</v>
      </c>
      <c r="P11" s="74">
        <v>202913</v>
      </c>
      <c r="Q11" s="74">
        <v>2419.1999999999998</v>
      </c>
      <c r="S11" s="74">
        <v>843338.4</v>
      </c>
      <c r="T11" s="74">
        <v>416546</v>
      </c>
      <c r="U11" s="91">
        <v>1324088.3999999999</v>
      </c>
      <c r="X11" s="91">
        <v>502384.56</v>
      </c>
      <c r="Y11" s="91">
        <v>114967.02</v>
      </c>
      <c r="AB11" s="91">
        <v>45675</v>
      </c>
    </row>
    <row r="12" spans="1:28" x14ac:dyDescent="0.2">
      <c r="A12" s="252" t="s">
        <v>1932</v>
      </c>
      <c r="B12" s="90">
        <v>704826.47</v>
      </c>
      <c r="C12" s="90">
        <v>33496</v>
      </c>
      <c r="D12" s="90">
        <v>63596.88</v>
      </c>
      <c r="E12" s="252">
        <v>771197.11</v>
      </c>
      <c r="F12" s="252">
        <v>208124.79</v>
      </c>
      <c r="I12" s="232">
        <v>29650</v>
      </c>
      <c r="J12" s="232">
        <v>4</v>
      </c>
      <c r="M12" s="252">
        <v>58240</v>
      </c>
      <c r="N12" s="252">
        <v>2102009.77</v>
      </c>
      <c r="O12" s="74">
        <v>421812.97</v>
      </c>
      <c r="Q12" s="74">
        <v>1263.3800000000001</v>
      </c>
      <c r="S12" s="74">
        <v>864950</v>
      </c>
      <c r="T12" s="74">
        <v>44500</v>
      </c>
      <c r="U12" s="91">
        <v>1036410</v>
      </c>
      <c r="X12" s="91">
        <v>205666.77</v>
      </c>
      <c r="Y12" s="91">
        <v>83905.26</v>
      </c>
      <c r="AB12" s="91">
        <v>18275</v>
      </c>
    </row>
    <row r="13" spans="1:28" x14ac:dyDescent="0.2">
      <c r="A13" s="252" t="s">
        <v>1933</v>
      </c>
      <c r="B13" s="90">
        <v>680121.93</v>
      </c>
      <c r="C13" s="90">
        <v>27117.75</v>
      </c>
      <c r="D13" s="90">
        <v>123949.09</v>
      </c>
      <c r="E13" s="252">
        <v>1174576.67</v>
      </c>
      <c r="F13" s="252">
        <v>168415.56</v>
      </c>
      <c r="G13" s="232">
        <v>0</v>
      </c>
      <c r="J13" s="232">
        <v>251.63</v>
      </c>
      <c r="K13" s="252">
        <v>48295.5</v>
      </c>
      <c r="M13" s="252">
        <v>87428.31</v>
      </c>
      <c r="N13" s="252">
        <v>1442563.02</v>
      </c>
      <c r="O13" s="74">
        <v>569903.25</v>
      </c>
      <c r="Q13" s="74">
        <v>1062.6199999999999</v>
      </c>
      <c r="S13" s="74">
        <v>793533</v>
      </c>
      <c r="T13" s="74">
        <v>397420</v>
      </c>
      <c r="U13" s="91">
        <v>1198873</v>
      </c>
      <c r="X13" s="91">
        <v>419147.55</v>
      </c>
      <c r="Y13" s="91">
        <v>108913.66</v>
      </c>
      <c r="AB13" s="91">
        <v>10500</v>
      </c>
    </row>
    <row r="14" spans="1:28" x14ac:dyDescent="0.2">
      <c r="A14" s="252" t="s">
        <v>1934</v>
      </c>
      <c r="B14" s="90">
        <v>267744.56</v>
      </c>
      <c r="C14" s="90">
        <v>2938</v>
      </c>
      <c r="D14" s="90">
        <v>53539.37</v>
      </c>
      <c r="E14" s="252">
        <v>1114043.71</v>
      </c>
      <c r="F14" s="252">
        <v>115245.9</v>
      </c>
      <c r="G14" s="232">
        <v>0</v>
      </c>
      <c r="J14" s="232">
        <v>281.08</v>
      </c>
      <c r="K14" s="252">
        <v>106150</v>
      </c>
      <c r="M14" s="252">
        <v>36920.99</v>
      </c>
      <c r="N14" s="252">
        <v>484200</v>
      </c>
      <c r="O14" s="74">
        <v>465229.9</v>
      </c>
      <c r="Q14" s="74">
        <v>328.81</v>
      </c>
      <c r="S14" s="74">
        <v>711216</v>
      </c>
      <c r="T14" s="74">
        <v>319410</v>
      </c>
      <c r="U14" s="91">
        <v>1007366</v>
      </c>
      <c r="X14" s="91">
        <v>396504.36</v>
      </c>
      <c r="Y14" s="91">
        <v>81180.86</v>
      </c>
      <c r="AB14" s="91">
        <v>21771</v>
      </c>
    </row>
    <row r="15" spans="1:28" x14ac:dyDescent="0.2">
      <c r="A15" s="252" t="s">
        <v>1935</v>
      </c>
      <c r="B15" s="90">
        <v>1013301.62</v>
      </c>
      <c r="C15" s="90">
        <v>18443</v>
      </c>
      <c r="D15" s="90">
        <v>215727.29</v>
      </c>
      <c r="E15" s="252">
        <v>639076.99</v>
      </c>
      <c r="F15" s="252">
        <v>75332.55</v>
      </c>
      <c r="G15" s="232">
        <v>0</v>
      </c>
      <c r="H15" s="232">
        <v>3410</v>
      </c>
      <c r="J15" s="232">
        <v>501.12</v>
      </c>
      <c r="K15" s="252">
        <v>247354.52</v>
      </c>
      <c r="M15" s="252">
        <v>12459.14</v>
      </c>
      <c r="N15" s="252">
        <v>1884119.29</v>
      </c>
      <c r="O15" s="74">
        <v>1047980.55</v>
      </c>
      <c r="Q15" s="74">
        <v>1772.51</v>
      </c>
      <c r="S15" s="74">
        <v>678894.07999999996</v>
      </c>
      <c r="T15" s="74">
        <v>227320</v>
      </c>
      <c r="U15" s="91">
        <v>947827.08</v>
      </c>
      <c r="X15" s="91">
        <v>959417.13</v>
      </c>
      <c r="Y15" s="91">
        <v>283699.59000000003</v>
      </c>
      <c r="AB15" s="91">
        <v>38205</v>
      </c>
    </row>
    <row r="16" spans="1:28" x14ac:dyDescent="0.2">
      <c r="A16" s="252" t="s">
        <v>1936</v>
      </c>
      <c r="B16" s="90">
        <v>330849.65999999997</v>
      </c>
      <c r="C16" s="90">
        <v>0</v>
      </c>
      <c r="D16" s="90">
        <v>39823</v>
      </c>
      <c r="E16" s="252">
        <v>680780.92</v>
      </c>
      <c r="F16" s="252">
        <v>259019.25</v>
      </c>
      <c r="G16" s="232">
        <v>0</v>
      </c>
      <c r="J16" s="232">
        <v>255.71</v>
      </c>
      <c r="M16" s="252">
        <v>29350</v>
      </c>
      <c r="N16" s="252">
        <v>2403607</v>
      </c>
      <c r="O16" s="74">
        <v>518863.94</v>
      </c>
      <c r="P16" s="74">
        <v>79850</v>
      </c>
      <c r="Q16" s="74">
        <v>467.79</v>
      </c>
      <c r="S16" s="74">
        <v>769323</v>
      </c>
      <c r="T16" s="74">
        <v>16000</v>
      </c>
      <c r="U16" s="91">
        <v>1084603</v>
      </c>
      <c r="X16" s="91">
        <v>198170.56</v>
      </c>
      <c r="Y16" s="91">
        <v>92289.76</v>
      </c>
      <c r="AB16" s="91">
        <v>24364</v>
      </c>
    </row>
    <row r="17" spans="1:28" x14ac:dyDescent="0.2">
      <c r="A17" s="252" t="s">
        <v>1937</v>
      </c>
      <c r="B17" s="90">
        <v>1026029.72</v>
      </c>
      <c r="C17" s="90">
        <v>0</v>
      </c>
      <c r="D17" s="90">
        <v>201354.83</v>
      </c>
      <c r="E17" s="252">
        <v>478803.51</v>
      </c>
      <c r="F17" s="252">
        <v>137904.10999999999</v>
      </c>
      <c r="G17" s="232">
        <v>0</v>
      </c>
      <c r="J17" s="232">
        <v>147.35</v>
      </c>
      <c r="M17" s="252">
        <v>71794.75</v>
      </c>
      <c r="N17" s="252">
        <v>2696435.34</v>
      </c>
      <c r="O17" s="74">
        <v>639107.29</v>
      </c>
      <c r="S17" s="74">
        <v>456774</v>
      </c>
      <c r="T17" s="74">
        <v>50400</v>
      </c>
      <c r="U17" s="91">
        <v>675004</v>
      </c>
      <c r="X17" s="91">
        <v>390365.43</v>
      </c>
      <c r="Y17" s="91">
        <v>69034.53</v>
      </c>
      <c r="AB17" s="91">
        <v>29924</v>
      </c>
    </row>
    <row r="18" spans="1:28" x14ac:dyDescent="0.2">
      <c r="A18" s="252" t="s">
        <v>1938</v>
      </c>
      <c r="B18" s="90">
        <v>583721.91</v>
      </c>
      <c r="C18" s="90">
        <v>42390</v>
      </c>
      <c r="D18" s="90">
        <v>118623.12</v>
      </c>
      <c r="E18" s="252">
        <v>1080297.19</v>
      </c>
      <c r="F18" s="252">
        <v>262596.34999999998</v>
      </c>
      <c r="G18" s="232">
        <v>0</v>
      </c>
      <c r="H18" s="232">
        <v>7480</v>
      </c>
      <c r="J18" s="232">
        <v>2048.5100000000002</v>
      </c>
      <c r="K18" s="252">
        <v>184230</v>
      </c>
      <c r="M18" s="252">
        <v>56812.800000000003</v>
      </c>
      <c r="N18" s="252">
        <v>2510757.66</v>
      </c>
      <c r="O18" s="74">
        <v>625273.5</v>
      </c>
      <c r="P18" s="74">
        <v>84885</v>
      </c>
      <c r="Q18" s="74">
        <v>1430.53</v>
      </c>
      <c r="S18" s="74">
        <v>622015.5</v>
      </c>
      <c r="T18" s="74">
        <v>437360</v>
      </c>
      <c r="U18" s="91">
        <v>1115512.5</v>
      </c>
      <c r="X18" s="91">
        <v>547736.14</v>
      </c>
      <c r="Y18" s="91">
        <v>144107.79</v>
      </c>
      <c r="AB18" s="91">
        <v>31934</v>
      </c>
    </row>
    <row r="19" spans="1:28" x14ac:dyDescent="0.2">
      <c r="A19" s="252" t="s">
        <v>1939</v>
      </c>
      <c r="B19" s="90">
        <v>1793331.85</v>
      </c>
      <c r="C19" s="90">
        <v>0</v>
      </c>
      <c r="D19" s="90">
        <v>121597.56</v>
      </c>
      <c r="E19" s="252">
        <v>3191179.6</v>
      </c>
      <c r="F19" s="252">
        <v>250023.42</v>
      </c>
      <c r="H19" s="232">
        <v>0</v>
      </c>
      <c r="J19" s="232">
        <v>1980</v>
      </c>
      <c r="K19" s="252">
        <v>88120</v>
      </c>
      <c r="M19" s="252">
        <v>113305.73</v>
      </c>
      <c r="N19" s="252">
        <v>684118.79</v>
      </c>
      <c r="O19" s="74">
        <v>524970.02</v>
      </c>
      <c r="Q19" s="74">
        <v>3391.31</v>
      </c>
      <c r="S19" s="74">
        <v>1043250</v>
      </c>
      <c r="T19" s="74">
        <v>307860</v>
      </c>
      <c r="U19" s="91">
        <v>1461130</v>
      </c>
      <c r="X19" s="91">
        <v>362571.5</v>
      </c>
      <c r="Y19" s="91">
        <v>168035.69</v>
      </c>
      <c r="AB19" s="91">
        <v>38069</v>
      </c>
    </row>
    <row r="20" spans="1:28" x14ac:dyDescent="0.2">
      <c r="A20" s="252" t="s">
        <v>1940</v>
      </c>
      <c r="B20" s="90">
        <v>210989.99</v>
      </c>
      <c r="C20" s="90">
        <v>4018.5</v>
      </c>
      <c r="D20" s="90">
        <v>65758.009999999995</v>
      </c>
      <c r="E20" s="252">
        <v>491347.61</v>
      </c>
      <c r="F20" s="252">
        <v>133270.89000000001</v>
      </c>
      <c r="H20" s="232">
        <v>1299.3699999999999</v>
      </c>
      <c r="I20" s="232">
        <v>40000</v>
      </c>
      <c r="J20" s="232">
        <v>73</v>
      </c>
      <c r="M20" s="252">
        <v>29866.95</v>
      </c>
      <c r="N20" s="252">
        <v>865361.67</v>
      </c>
      <c r="O20" s="74">
        <v>366911.12</v>
      </c>
      <c r="Q20" s="74">
        <v>368.88</v>
      </c>
      <c r="S20" s="74">
        <v>847221</v>
      </c>
      <c r="T20" s="74">
        <v>75910</v>
      </c>
      <c r="U20" s="91">
        <v>999721</v>
      </c>
      <c r="X20" s="91">
        <v>215609.01</v>
      </c>
      <c r="Y20" s="91">
        <v>59478.3</v>
      </c>
      <c r="AB20" s="91">
        <v>500</v>
      </c>
    </row>
    <row r="21" spans="1:28" x14ac:dyDescent="0.2">
      <c r="A21" s="252" t="s">
        <v>1941</v>
      </c>
      <c r="B21" s="90">
        <v>359844.83</v>
      </c>
      <c r="C21" s="90">
        <v>15743</v>
      </c>
      <c r="D21" s="90">
        <v>50559.6</v>
      </c>
      <c r="E21" s="252">
        <v>726234.15</v>
      </c>
      <c r="F21" s="252">
        <v>220439.42</v>
      </c>
      <c r="J21" s="232">
        <v>72</v>
      </c>
      <c r="M21" s="252">
        <v>46318.32</v>
      </c>
      <c r="N21" s="252">
        <v>1709584.67</v>
      </c>
      <c r="O21" s="74">
        <v>300149.77</v>
      </c>
      <c r="Q21" s="74">
        <v>668.03</v>
      </c>
      <c r="S21" s="74">
        <v>804411</v>
      </c>
      <c r="T21" s="74">
        <v>76700</v>
      </c>
      <c r="U21" s="91">
        <v>949031</v>
      </c>
      <c r="X21" s="91">
        <v>177432.83</v>
      </c>
      <c r="Y21" s="91">
        <v>125823.31</v>
      </c>
      <c r="AB21" s="91">
        <v>650</v>
      </c>
    </row>
    <row r="22" spans="1:28" x14ac:dyDescent="0.2">
      <c r="A22" s="252" t="s">
        <v>2045</v>
      </c>
      <c r="B22" s="90">
        <v>259024.47</v>
      </c>
      <c r="C22" s="90">
        <v>10634</v>
      </c>
      <c r="D22" s="90">
        <v>63974.87</v>
      </c>
      <c r="E22" s="252">
        <v>886657.02</v>
      </c>
      <c r="F22" s="252">
        <v>271921.17</v>
      </c>
      <c r="H22" s="232">
        <v>34300</v>
      </c>
      <c r="I22" s="232">
        <v>77500</v>
      </c>
      <c r="J22" s="232">
        <v>76</v>
      </c>
      <c r="M22" s="252">
        <v>41883.82</v>
      </c>
      <c r="N22" s="252">
        <v>2287426.9300000002</v>
      </c>
      <c r="O22" s="74">
        <v>328101.17</v>
      </c>
      <c r="Q22" s="74">
        <v>211.76</v>
      </c>
      <c r="R22" s="74">
        <v>30</v>
      </c>
      <c r="S22" s="74">
        <v>570774</v>
      </c>
      <c r="T22" s="74">
        <v>195840</v>
      </c>
      <c r="U22" s="91">
        <v>803489</v>
      </c>
      <c r="X22" s="91">
        <v>295659.83</v>
      </c>
      <c r="Y22" s="91">
        <v>138292.95000000001</v>
      </c>
      <c r="AB22" s="91">
        <v>500</v>
      </c>
    </row>
    <row r="23" spans="1:28" x14ac:dyDescent="0.2">
      <c r="A23" s="252" t="s">
        <v>1942</v>
      </c>
      <c r="B23" s="90">
        <v>270537.98</v>
      </c>
      <c r="C23" s="90">
        <v>0</v>
      </c>
      <c r="D23" s="90">
        <v>32965.699999999997</v>
      </c>
      <c r="E23" s="252">
        <v>877667.49</v>
      </c>
      <c r="F23" s="252">
        <v>161858.69</v>
      </c>
      <c r="G23" s="232">
        <v>0</v>
      </c>
      <c r="H23" s="232">
        <v>37200</v>
      </c>
      <c r="J23" s="232">
        <v>553.19000000000005</v>
      </c>
      <c r="M23" s="252">
        <v>33620</v>
      </c>
      <c r="N23" s="252">
        <v>2091979.99</v>
      </c>
      <c r="O23" s="74">
        <v>482707.74</v>
      </c>
      <c r="Q23" s="74">
        <v>198.78</v>
      </c>
      <c r="S23" s="74">
        <v>434265</v>
      </c>
      <c r="T23" s="74">
        <v>9060</v>
      </c>
      <c r="U23" s="91">
        <v>480465</v>
      </c>
      <c r="X23" s="91">
        <v>241180.03</v>
      </c>
      <c r="Y23" s="91">
        <v>115531.25</v>
      </c>
    </row>
    <row r="24" spans="1:28" x14ac:dyDescent="0.2">
      <c r="A24" s="252" t="s">
        <v>1943</v>
      </c>
      <c r="B24" s="90">
        <v>772640.79</v>
      </c>
      <c r="C24" s="90">
        <v>0</v>
      </c>
      <c r="D24" s="90">
        <v>17173.22</v>
      </c>
      <c r="E24" s="252">
        <v>678604.57</v>
      </c>
      <c r="F24" s="252">
        <v>199352.01</v>
      </c>
      <c r="G24" s="232">
        <v>0</v>
      </c>
      <c r="H24" s="232">
        <v>160182.51999999999</v>
      </c>
      <c r="I24" s="232">
        <v>1600</v>
      </c>
      <c r="J24" s="232">
        <v>360.74</v>
      </c>
      <c r="K24" s="252">
        <v>64445</v>
      </c>
      <c r="O24" s="74">
        <v>894979.79</v>
      </c>
      <c r="Q24" s="74">
        <v>943.81</v>
      </c>
      <c r="S24" s="74">
        <v>958307.5</v>
      </c>
      <c r="U24" s="91">
        <v>1220197.5</v>
      </c>
      <c r="X24" s="91">
        <v>306882.12</v>
      </c>
      <c r="Y24" s="91">
        <v>95215.83</v>
      </c>
    </row>
    <row r="25" spans="1:28" x14ac:dyDescent="0.2">
      <c r="A25" s="252" t="s">
        <v>1944</v>
      </c>
      <c r="B25" s="90">
        <v>444905.17</v>
      </c>
      <c r="C25" s="90">
        <v>0</v>
      </c>
      <c r="D25" s="90">
        <v>29089.4</v>
      </c>
      <c r="E25" s="252">
        <v>1106001.6299999999</v>
      </c>
      <c r="F25" s="252">
        <v>117604.9</v>
      </c>
      <c r="G25" s="232">
        <v>350</v>
      </c>
      <c r="H25" s="232">
        <v>37019.24</v>
      </c>
      <c r="J25" s="232">
        <v>279.61</v>
      </c>
      <c r="N25" s="252">
        <v>1967042.37</v>
      </c>
      <c r="O25" s="74">
        <v>436563.05</v>
      </c>
      <c r="Q25" s="74">
        <v>475.99</v>
      </c>
      <c r="S25" s="74">
        <v>1195823</v>
      </c>
      <c r="T25" s="74">
        <v>22060.29</v>
      </c>
      <c r="U25" s="91">
        <v>1231123</v>
      </c>
      <c r="W25" s="91">
        <v>3956</v>
      </c>
      <c r="X25" s="91">
        <v>175210.64</v>
      </c>
      <c r="Y25" s="91">
        <v>96911.63</v>
      </c>
    </row>
    <row r="26" spans="1:28" x14ac:dyDescent="0.2">
      <c r="A26" s="252" t="s">
        <v>1945</v>
      </c>
      <c r="B26" s="90">
        <v>839761.65</v>
      </c>
      <c r="C26" s="90">
        <v>0</v>
      </c>
      <c r="D26" s="90">
        <v>27331.1</v>
      </c>
      <c r="E26" s="252">
        <v>659350.03</v>
      </c>
      <c r="F26" s="252">
        <v>135601.82999999999</v>
      </c>
      <c r="G26" s="232">
        <v>0</v>
      </c>
      <c r="H26" s="232">
        <v>80956.570000000007</v>
      </c>
      <c r="I26" s="232">
        <v>245300</v>
      </c>
      <c r="J26" s="232">
        <v>302.60000000000002</v>
      </c>
      <c r="N26" s="252">
        <v>1301651.56</v>
      </c>
      <c r="O26" s="74">
        <v>693506.74</v>
      </c>
      <c r="P26" s="74">
        <v>24435.4</v>
      </c>
      <c r="Q26" s="74">
        <v>735.42</v>
      </c>
      <c r="S26" s="74">
        <v>285280</v>
      </c>
      <c r="T26" s="74">
        <v>15000</v>
      </c>
      <c r="U26" s="91">
        <v>357880</v>
      </c>
      <c r="X26" s="91">
        <v>311427.13</v>
      </c>
      <c r="Y26" s="91">
        <v>123049.52</v>
      </c>
    </row>
    <row r="27" spans="1:28" x14ac:dyDescent="0.2">
      <c r="A27" s="252" t="s">
        <v>1946</v>
      </c>
      <c r="B27" s="90">
        <v>800434.29</v>
      </c>
      <c r="C27" s="90">
        <v>0</v>
      </c>
      <c r="D27" s="90">
        <v>31885.03</v>
      </c>
      <c r="E27" s="252">
        <v>1849409.62</v>
      </c>
      <c r="F27" s="252">
        <v>215622.93</v>
      </c>
      <c r="G27" s="232">
        <v>0</v>
      </c>
      <c r="H27" s="232">
        <v>72000</v>
      </c>
      <c r="J27" s="232">
        <v>267.58</v>
      </c>
      <c r="N27" s="252">
        <v>1776680.82</v>
      </c>
      <c r="O27" s="74">
        <v>1201444.8400000001</v>
      </c>
      <c r="Q27" s="74">
        <v>705.88</v>
      </c>
      <c r="S27" s="74">
        <v>543584.6</v>
      </c>
      <c r="T27" s="74">
        <v>10500</v>
      </c>
      <c r="U27" s="91">
        <v>918656.2</v>
      </c>
      <c r="X27" s="91">
        <v>236250.9</v>
      </c>
      <c r="Y27" s="91">
        <v>164047.51999999999</v>
      </c>
    </row>
    <row r="28" spans="1:28" x14ac:dyDescent="0.2">
      <c r="A28" s="252" t="s">
        <v>1947</v>
      </c>
      <c r="B28" s="90">
        <v>856656.72</v>
      </c>
      <c r="C28" s="90">
        <v>16459</v>
      </c>
      <c r="D28" s="90">
        <v>49081.760000000002</v>
      </c>
      <c r="E28" s="252">
        <v>1321849.23</v>
      </c>
      <c r="F28" s="252">
        <v>457808.06</v>
      </c>
      <c r="G28" s="232">
        <v>900</v>
      </c>
      <c r="H28" s="232">
        <v>59690</v>
      </c>
      <c r="I28" s="232">
        <v>159.62</v>
      </c>
      <c r="J28" s="232">
        <v>194.91</v>
      </c>
      <c r="K28" s="252">
        <v>328742.82</v>
      </c>
      <c r="M28" s="252">
        <v>41110.379999999997</v>
      </c>
      <c r="N28" s="252">
        <v>2074982.75</v>
      </c>
      <c r="O28" s="74">
        <v>1430094.03</v>
      </c>
      <c r="P28" s="74">
        <v>64943.18</v>
      </c>
      <c r="Q28" s="74">
        <v>1346.01</v>
      </c>
      <c r="S28" s="74">
        <v>1583979</v>
      </c>
      <c r="T28" s="74">
        <v>39300</v>
      </c>
      <c r="U28" s="91">
        <v>2104619</v>
      </c>
      <c r="X28" s="91">
        <v>412446.07</v>
      </c>
      <c r="Y28" s="91">
        <v>174850.46</v>
      </c>
    </row>
    <row r="29" spans="1:28" x14ac:dyDescent="0.2">
      <c r="A29" s="252" t="s">
        <v>1948</v>
      </c>
      <c r="B29" s="90">
        <v>609120.06999999995</v>
      </c>
      <c r="C29" s="90">
        <v>3225</v>
      </c>
      <c r="D29" s="90">
        <v>112045.39</v>
      </c>
      <c r="E29" s="252">
        <v>564930.47</v>
      </c>
      <c r="F29" s="252">
        <v>193562.47</v>
      </c>
      <c r="H29" s="232">
        <v>18200</v>
      </c>
      <c r="I29" s="232">
        <v>34490</v>
      </c>
      <c r="J29" s="232">
        <v>151</v>
      </c>
      <c r="N29" s="252">
        <v>1942599.48</v>
      </c>
      <c r="O29" s="74">
        <v>688245.21</v>
      </c>
      <c r="Q29" s="74">
        <v>841.23</v>
      </c>
      <c r="S29" s="74">
        <v>648304</v>
      </c>
      <c r="T29" s="74">
        <v>15000</v>
      </c>
      <c r="U29" s="91">
        <v>769504</v>
      </c>
      <c r="W29" s="91">
        <v>4168</v>
      </c>
      <c r="X29" s="91">
        <v>231011.08</v>
      </c>
      <c r="Y29" s="91">
        <v>90713.93</v>
      </c>
    </row>
    <row r="30" spans="1:28" x14ac:dyDescent="0.2">
      <c r="A30" s="252" t="s">
        <v>1949</v>
      </c>
      <c r="B30" s="90">
        <v>909483.33</v>
      </c>
      <c r="C30" s="90">
        <v>4468</v>
      </c>
      <c r="D30" s="90">
        <v>70141.490000000005</v>
      </c>
      <c r="E30" s="252">
        <v>866506</v>
      </c>
      <c r="F30" s="252">
        <v>215577.7</v>
      </c>
      <c r="G30" s="232">
        <v>0</v>
      </c>
      <c r="H30" s="232">
        <v>18513.419999999998</v>
      </c>
      <c r="J30" s="232">
        <v>266.95</v>
      </c>
      <c r="M30" s="252">
        <v>1056.52</v>
      </c>
      <c r="N30" s="252">
        <v>1357301.45</v>
      </c>
      <c r="O30" s="74">
        <v>935202.5</v>
      </c>
      <c r="P30" s="74">
        <v>40160</v>
      </c>
      <c r="Q30" s="74">
        <v>1401.79</v>
      </c>
      <c r="S30" s="74">
        <v>231125</v>
      </c>
      <c r="T30" s="74">
        <v>16050</v>
      </c>
      <c r="U30" s="91">
        <v>538275</v>
      </c>
      <c r="X30" s="91">
        <v>244530.35</v>
      </c>
      <c r="Y30" s="91">
        <v>84050.65</v>
      </c>
    </row>
    <row r="31" spans="1:28" x14ac:dyDescent="0.2">
      <c r="A31" s="252" t="s">
        <v>1950</v>
      </c>
      <c r="B31" s="90">
        <v>761365.31</v>
      </c>
      <c r="C31" s="90">
        <v>0</v>
      </c>
      <c r="D31" s="90">
        <v>72879.5</v>
      </c>
      <c r="E31" s="252">
        <v>441478.21</v>
      </c>
      <c r="F31" s="252">
        <v>98272.11</v>
      </c>
      <c r="H31" s="232">
        <v>35438.300000000003</v>
      </c>
      <c r="I31" s="232">
        <v>0.19</v>
      </c>
      <c r="J31" s="232">
        <v>150.04</v>
      </c>
      <c r="K31" s="252">
        <v>9040.66</v>
      </c>
      <c r="M31" s="252">
        <v>662.99</v>
      </c>
      <c r="N31" s="252">
        <v>1339755.76</v>
      </c>
      <c r="O31" s="74">
        <v>1147311.23</v>
      </c>
      <c r="P31" s="74">
        <v>104336.4</v>
      </c>
      <c r="Q31" s="74">
        <v>935.29</v>
      </c>
      <c r="S31" s="74">
        <v>1044415</v>
      </c>
      <c r="T31" s="74">
        <v>39291.35</v>
      </c>
      <c r="U31" s="91">
        <v>1490155</v>
      </c>
      <c r="X31" s="91">
        <v>313348.15000000002</v>
      </c>
      <c r="Y31" s="91">
        <v>70211.850000000006</v>
      </c>
    </row>
    <row r="32" spans="1:28" x14ac:dyDescent="0.2">
      <c r="A32" s="252" t="s">
        <v>1951</v>
      </c>
      <c r="B32" s="90">
        <v>639940.14</v>
      </c>
      <c r="C32" s="90">
        <v>8915.5</v>
      </c>
      <c r="D32" s="90">
        <v>53683.05</v>
      </c>
      <c r="E32" s="252">
        <v>1066379.68</v>
      </c>
      <c r="F32" s="252">
        <v>146794.29</v>
      </c>
      <c r="G32" s="232">
        <v>0</v>
      </c>
      <c r="H32" s="232">
        <v>30000</v>
      </c>
      <c r="I32" s="232">
        <v>151638</v>
      </c>
      <c r="J32" s="232">
        <v>275.45</v>
      </c>
      <c r="M32" s="252">
        <v>23958.639999999999</v>
      </c>
      <c r="N32" s="252">
        <v>2103448.6</v>
      </c>
      <c r="O32" s="74">
        <v>768897.67</v>
      </c>
      <c r="S32" s="74">
        <v>704931</v>
      </c>
      <c r="T32" s="74">
        <v>8000</v>
      </c>
      <c r="U32" s="91">
        <v>952404</v>
      </c>
      <c r="X32" s="91">
        <v>189265.28</v>
      </c>
      <c r="Y32" s="91">
        <v>106411.55</v>
      </c>
    </row>
    <row r="33" spans="1:28" x14ac:dyDescent="0.2">
      <c r="A33" s="252" t="s">
        <v>1952</v>
      </c>
      <c r="B33" s="90">
        <v>849761</v>
      </c>
      <c r="C33" s="90">
        <v>515.25</v>
      </c>
      <c r="D33" s="90">
        <v>96739.6</v>
      </c>
      <c r="E33" s="252">
        <v>381751.08</v>
      </c>
      <c r="F33" s="252">
        <v>232406.22</v>
      </c>
      <c r="G33" s="232">
        <v>0</v>
      </c>
      <c r="H33" s="232">
        <v>32766.959999999999</v>
      </c>
      <c r="J33" s="232">
        <v>203.95</v>
      </c>
      <c r="K33" s="252">
        <v>18629.810000000001</v>
      </c>
      <c r="M33" s="252">
        <v>870</v>
      </c>
      <c r="N33" s="252">
        <v>1634028.2</v>
      </c>
      <c r="O33" s="74">
        <v>718926.08</v>
      </c>
      <c r="P33" s="74">
        <v>152500</v>
      </c>
      <c r="Q33" s="74">
        <v>1171.33</v>
      </c>
      <c r="S33" s="74">
        <v>391915</v>
      </c>
      <c r="T33" s="74">
        <v>10500</v>
      </c>
      <c r="U33" s="91">
        <v>621595</v>
      </c>
      <c r="V33" s="91">
        <v>3980</v>
      </c>
      <c r="W33" s="91">
        <v>350</v>
      </c>
      <c r="X33" s="91">
        <v>196449</v>
      </c>
      <c r="Y33" s="91">
        <v>150467.16</v>
      </c>
    </row>
    <row r="34" spans="1:28" x14ac:dyDescent="0.2">
      <c r="A34" s="252" t="s">
        <v>1953</v>
      </c>
      <c r="B34" s="90">
        <v>419600.89</v>
      </c>
      <c r="C34" s="90">
        <v>5920.5</v>
      </c>
      <c r="D34" s="90">
        <v>17005.599999999999</v>
      </c>
      <c r="E34" s="252">
        <v>582327.26</v>
      </c>
      <c r="F34" s="252">
        <v>201591.07</v>
      </c>
      <c r="G34" s="232">
        <v>0</v>
      </c>
      <c r="H34" s="232">
        <v>1700.05</v>
      </c>
      <c r="I34" s="232">
        <v>0</v>
      </c>
      <c r="J34" s="232">
        <v>200.88</v>
      </c>
      <c r="N34" s="252">
        <v>391756.52</v>
      </c>
      <c r="O34" s="74">
        <v>793947.44</v>
      </c>
      <c r="Q34" s="74">
        <v>956.4</v>
      </c>
      <c r="S34" s="74">
        <v>1215506.3999999999</v>
      </c>
      <c r="T34" s="74">
        <v>40000</v>
      </c>
      <c r="U34" s="91">
        <v>1462566.4</v>
      </c>
      <c r="X34" s="91">
        <v>235797.84</v>
      </c>
      <c r="Y34" s="91">
        <v>76145.69</v>
      </c>
      <c r="AB34" s="91">
        <v>500</v>
      </c>
    </row>
    <row r="35" spans="1:28" x14ac:dyDescent="0.2">
      <c r="A35" s="252" t="s">
        <v>1954</v>
      </c>
      <c r="B35" s="90">
        <v>684365.17</v>
      </c>
      <c r="C35" s="90">
        <v>0</v>
      </c>
      <c r="D35" s="90">
        <v>54236.91</v>
      </c>
      <c r="E35" s="252">
        <v>448062.85</v>
      </c>
      <c r="F35" s="252">
        <v>191771.37</v>
      </c>
      <c r="H35" s="232">
        <v>19937.96</v>
      </c>
      <c r="I35" s="232">
        <v>256380</v>
      </c>
      <c r="J35" s="232">
        <v>357.5</v>
      </c>
      <c r="M35" s="252">
        <v>-1296.5</v>
      </c>
      <c r="N35" s="252">
        <v>459399.49</v>
      </c>
      <c r="O35" s="74">
        <v>606018.48</v>
      </c>
      <c r="Q35" s="74">
        <v>1021.29</v>
      </c>
      <c r="S35" s="74">
        <v>323203</v>
      </c>
      <c r="T35" s="74">
        <v>4060.29</v>
      </c>
      <c r="U35" s="91">
        <v>418459</v>
      </c>
      <c r="X35" s="91">
        <v>214462.69</v>
      </c>
      <c r="Y35" s="91">
        <v>76576.66</v>
      </c>
    </row>
    <row r="36" spans="1:28" x14ac:dyDescent="0.2">
      <c r="A36" s="252" t="s">
        <v>1955</v>
      </c>
      <c r="B36" s="90">
        <v>501625.21</v>
      </c>
      <c r="C36" s="90">
        <v>4179.7</v>
      </c>
      <c r="D36" s="90">
        <v>52256.65</v>
      </c>
      <c r="E36" s="252">
        <v>674783.2</v>
      </c>
      <c r="F36" s="252">
        <v>128096.06</v>
      </c>
      <c r="H36" s="232">
        <v>23210.91</v>
      </c>
      <c r="J36" s="232">
        <v>136.6</v>
      </c>
      <c r="K36" s="252">
        <v>13761.1</v>
      </c>
      <c r="N36" s="252">
        <v>556569.79</v>
      </c>
      <c r="O36" s="74">
        <v>651972.56999999995</v>
      </c>
      <c r="P36" s="74">
        <v>82450</v>
      </c>
      <c r="Q36" s="74">
        <v>561.77</v>
      </c>
      <c r="S36" s="74">
        <v>561823.4</v>
      </c>
      <c r="U36" s="91">
        <v>689323.4</v>
      </c>
      <c r="X36" s="91">
        <v>177526.51</v>
      </c>
      <c r="Y36" s="91">
        <v>93852.26</v>
      </c>
    </row>
    <row r="37" spans="1:28" x14ac:dyDescent="0.2">
      <c r="A37" s="252" t="s">
        <v>1956</v>
      </c>
      <c r="B37" s="90">
        <v>521876.17</v>
      </c>
      <c r="C37" s="90">
        <v>9987</v>
      </c>
      <c r="D37" s="90">
        <v>172612.37</v>
      </c>
      <c r="E37" s="252">
        <v>306736.28999999998</v>
      </c>
      <c r="F37" s="252">
        <v>169479.66</v>
      </c>
      <c r="G37" s="232">
        <v>0</v>
      </c>
      <c r="H37" s="232">
        <v>16000</v>
      </c>
      <c r="J37" s="232">
        <v>286.82</v>
      </c>
      <c r="M37" s="252">
        <v>1727.7</v>
      </c>
      <c r="N37" s="252">
        <v>1714982.69</v>
      </c>
      <c r="O37" s="74">
        <v>893756.36</v>
      </c>
      <c r="P37" s="74">
        <v>68760</v>
      </c>
      <c r="Q37" s="74">
        <v>646.21</v>
      </c>
      <c r="S37" s="74">
        <v>682775</v>
      </c>
      <c r="T37" s="74">
        <v>16629.71</v>
      </c>
      <c r="U37" s="91">
        <v>913155</v>
      </c>
      <c r="W37" s="91">
        <v>2610</v>
      </c>
      <c r="X37" s="91">
        <v>288654.95</v>
      </c>
      <c r="Y37" s="91">
        <v>94034.52</v>
      </c>
    </row>
    <row r="38" spans="1:28" x14ac:dyDescent="0.2">
      <c r="A38" s="252" t="s">
        <v>1957</v>
      </c>
      <c r="B38" s="90">
        <v>374095.3</v>
      </c>
      <c r="C38" s="90">
        <v>92.75</v>
      </c>
      <c r="D38" s="90">
        <v>95250.48</v>
      </c>
      <c r="E38" s="252">
        <v>1007359.41</v>
      </c>
      <c r="F38" s="252">
        <v>136145.60000000001</v>
      </c>
      <c r="G38" s="232">
        <v>0</v>
      </c>
      <c r="H38" s="232">
        <v>20270</v>
      </c>
      <c r="I38" s="232">
        <v>60000</v>
      </c>
      <c r="J38" s="232">
        <v>237.6</v>
      </c>
      <c r="K38" s="252">
        <v>5400</v>
      </c>
      <c r="N38" s="252">
        <v>2179663.7000000002</v>
      </c>
      <c r="O38" s="74">
        <v>780128.33</v>
      </c>
      <c r="P38" s="74">
        <v>20000</v>
      </c>
      <c r="Q38" s="74">
        <v>455.33</v>
      </c>
      <c r="S38" s="74">
        <v>649911</v>
      </c>
      <c r="U38" s="91">
        <v>944811</v>
      </c>
      <c r="X38" s="91">
        <v>258645.39</v>
      </c>
      <c r="Y38" s="91">
        <v>165151.98000000001</v>
      </c>
    </row>
    <row r="39" spans="1:28" x14ac:dyDescent="0.2">
      <c r="A39" s="252" t="s">
        <v>1958</v>
      </c>
      <c r="B39" s="90">
        <v>1013172.87</v>
      </c>
      <c r="C39" s="90">
        <v>2810.5</v>
      </c>
      <c r="D39" s="90">
        <v>24266.09</v>
      </c>
      <c r="E39" s="252">
        <v>419099.11</v>
      </c>
      <c r="F39" s="252">
        <v>177021.14</v>
      </c>
      <c r="G39" s="232">
        <v>0</v>
      </c>
      <c r="H39" s="232">
        <v>51771.02</v>
      </c>
      <c r="J39" s="232">
        <v>84.9</v>
      </c>
      <c r="N39" s="252">
        <v>1994257.35</v>
      </c>
      <c r="O39" s="74">
        <v>963569.45</v>
      </c>
      <c r="Q39" s="74">
        <v>1582.72</v>
      </c>
      <c r="S39" s="74">
        <v>431830</v>
      </c>
      <c r="T39" s="74">
        <v>10500</v>
      </c>
      <c r="U39" s="91">
        <v>779152.5</v>
      </c>
      <c r="X39" s="91">
        <v>198838.13</v>
      </c>
      <c r="Y39" s="91">
        <v>143843.53</v>
      </c>
    </row>
    <row r="40" spans="1:28" x14ac:dyDescent="0.2">
      <c r="A40" s="252" t="s">
        <v>1959</v>
      </c>
      <c r="B40" s="90">
        <v>655238.11</v>
      </c>
      <c r="C40" s="90">
        <v>360</v>
      </c>
      <c r="D40" s="90">
        <v>81206.64</v>
      </c>
      <c r="E40" s="252">
        <v>748601.94</v>
      </c>
      <c r="F40" s="252">
        <v>292112.27</v>
      </c>
      <c r="G40" s="232">
        <v>0</v>
      </c>
      <c r="H40" s="232">
        <v>37626.85</v>
      </c>
      <c r="I40" s="232">
        <v>249260</v>
      </c>
      <c r="J40" s="232">
        <v>153.9</v>
      </c>
      <c r="K40" s="252">
        <v>10000</v>
      </c>
      <c r="N40" s="252">
        <v>1560653.49</v>
      </c>
      <c r="O40" s="74">
        <v>791582.37</v>
      </c>
      <c r="Q40" s="74">
        <v>1067.82</v>
      </c>
      <c r="S40" s="74">
        <v>833398</v>
      </c>
      <c r="T40" s="74">
        <v>12064.91</v>
      </c>
      <c r="U40" s="91">
        <v>1107967</v>
      </c>
      <c r="X40" s="91">
        <v>259841.68</v>
      </c>
      <c r="Y40" s="91">
        <v>164722.23000000001</v>
      </c>
    </row>
    <row r="41" spans="1:28" x14ac:dyDescent="0.2">
      <c r="A41" s="252" t="s">
        <v>2038</v>
      </c>
      <c r="B41" s="90">
        <v>591896.81000000006</v>
      </c>
      <c r="C41" s="90">
        <v>0</v>
      </c>
      <c r="D41" s="90">
        <v>25004.57</v>
      </c>
      <c r="E41" s="252">
        <v>654988.05000000005</v>
      </c>
      <c r="F41" s="252">
        <v>172207.42</v>
      </c>
      <c r="H41" s="232">
        <v>23473.82</v>
      </c>
      <c r="I41" s="232">
        <v>35000</v>
      </c>
      <c r="J41" s="232">
        <v>290</v>
      </c>
      <c r="M41" s="252">
        <v>-23800</v>
      </c>
      <c r="N41" s="252">
        <v>1367149.29</v>
      </c>
      <c r="O41" s="74">
        <v>756808.74</v>
      </c>
      <c r="Q41" s="74">
        <v>908.39</v>
      </c>
      <c r="S41" s="74">
        <v>653565</v>
      </c>
      <c r="T41" s="74">
        <v>19600</v>
      </c>
      <c r="U41" s="91">
        <v>891235</v>
      </c>
      <c r="X41" s="91">
        <v>220169.46</v>
      </c>
      <c r="Y41" s="91">
        <v>104350.65</v>
      </c>
    </row>
    <row r="42" spans="1:28" x14ac:dyDescent="0.2">
      <c r="A42" s="252" t="s">
        <v>1960</v>
      </c>
      <c r="B42" s="90">
        <v>296251.12</v>
      </c>
      <c r="C42" s="90">
        <v>0</v>
      </c>
      <c r="D42" s="90">
        <v>75940.88</v>
      </c>
      <c r="E42" s="252">
        <v>796258.95</v>
      </c>
      <c r="F42" s="252">
        <v>158452</v>
      </c>
      <c r="G42" s="232">
        <v>0</v>
      </c>
      <c r="H42" s="232">
        <v>36200</v>
      </c>
      <c r="J42" s="232">
        <v>8552.8700000000008</v>
      </c>
      <c r="K42" s="252">
        <v>96639.27</v>
      </c>
      <c r="M42" s="252">
        <v>-139439.44</v>
      </c>
      <c r="N42" s="252">
        <v>1747176.74</v>
      </c>
      <c r="O42" s="74">
        <v>989783.85</v>
      </c>
      <c r="P42" s="74">
        <v>3360.73</v>
      </c>
      <c r="Q42" s="74">
        <v>444.7</v>
      </c>
      <c r="S42" s="74">
        <v>472375.8</v>
      </c>
      <c r="T42" s="74">
        <v>24600</v>
      </c>
      <c r="U42" s="91">
        <v>1101286.8</v>
      </c>
      <c r="W42" s="91">
        <v>290</v>
      </c>
      <c r="X42" s="91">
        <v>247697.17</v>
      </c>
      <c r="Y42" s="91">
        <v>88992.07</v>
      </c>
    </row>
    <row r="43" spans="1:28" x14ac:dyDescent="0.2">
      <c r="A43" s="252" t="s">
        <v>1961</v>
      </c>
      <c r="B43" s="90">
        <v>677057.3</v>
      </c>
      <c r="C43" s="90">
        <v>0</v>
      </c>
      <c r="D43" s="90">
        <v>231525.64</v>
      </c>
      <c r="E43" s="252">
        <v>397018.18</v>
      </c>
      <c r="F43" s="252">
        <v>138745.22</v>
      </c>
      <c r="G43" s="232">
        <v>0</v>
      </c>
      <c r="H43" s="232">
        <v>75150</v>
      </c>
      <c r="J43" s="232">
        <v>90</v>
      </c>
      <c r="M43" s="252">
        <v>-4288.03</v>
      </c>
      <c r="N43" s="252">
        <v>2580473.12</v>
      </c>
      <c r="O43" s="74">
        <v>1349054.79</v>
      </c>
      <c r="P43" s="74">
        <v>80000</v>
      </c>
      <c r="Q43" s="74">
        <v>1163.28</v>
      </c>
      <c r="S43" s="74">
        <v>655433.1</v>
      </c>
      <c r="T43" s="74">
        <v>48030</v>
      </c>
      <c r="U43" s="91">
        <v>1227245.1000000001</v>
      </c>
      <c r="X43" s="91">
        <v>720403.52</v>
      </c>
      <c r="Y43" s="91">
        <v>85317.94</v>
      </c>
    </row>
    <row r="44" spans="1:28" x14ac:dyDescent="0.2">
      <c r="A44" s="252" t="s">
        <v>1962</v>
      </c>
      <c r="B44" s="90">
        <v>806238.77</v>
      </c>
      <c r="C44" s="90">
        <v>0</v>
      </c>
      <c r="D44" s="90">
        <v>82069.87</v>
      </c>
      <c r="E44" s="252">
        <v>230245.79</v>
      </c>
      <c r="F44" s="252">
        <v>154277.97</v>
      </c>
      <c r="H44" s="232">
        <v>32945.480000000003</v>
      </c>
      <c r="J44" s="232">
        <v>0</v>
      </c>
      <c r="M44" s="252">
        <v>6266.42</v>
      </c>
      <c r="N44" s="252">
        <v>1682922.85</v>
      </c>
      <c r="O44" s="74">
        <v>816714.89</v>
      </c>
      <c r="Q44" s="74">
        <v>1382.34</v>
      </c>
      <c r="S44" s="74">
        <v>524968.5</v>
      </c>
      <c r="T44" s="74">
        <v>37108</v>
      </c>
      <c r="U44" s="91">
        <v>844036.5</v>
      </c>
      <c r="X44" s="91">
        <v>304398.67</v>
      </c>
      <c r="Y44" s="91">
        <v>72966.490000000005</v>
      </c>
    </row>
    <row r="45" spans="1:28" x14ac:dyDescent="0.2">
      <c r="A45" s="252" t="s">
        <v>1963</v>
      </c>
      <c r="B45" s="90">
        <v>420302.73</v>
      </c>
      <c r="C45" s="90">
        <v>0</v>
      </c>
      <c r="D45" s="90">
        <v>79957.440000000002</v>
      </c>
      <c r="E45" s="252">
        <v>417199.61</v>
      </c>
      <c r="F45" s="252">
        <v>49225.65</v>
      </c>
      <c r="G45" s="232">
        <v>0</v>
      </c>
      <c r="H45" s="232">
        <v>22151.84</v>
      </c>
      <c r="N45" s="252">
        <v>1664645.88</v>
      </c>
      <c r="O45" s="74">
        <v>496341.97</v>
      </c>
      <c r="P45" s="74">
        <v>145000</v>
      </c>
      <c r="Q45" s="74">
        <v>579.41999999999996</v>
      </c>
      <c r="S45" s="74">
        <v>378609</v>
      </c>
      <c r="T45" s="74">
        <v>18910</v>
      </c>
      <c r="U45" s="91">
        <v>601479</v>
      </c>
      <c r="X45" s="91">
        <v>164997.73000000001</v>
      </c>
      <c r="Y45" s="91">
        <v>87718.01</v>
      </c>
    </row>
    <row r="46" spans="1:28" x14ac:dyDescent="0.2">
      <c r="A46" s="252" t="s">
        <v>1964</v>
      </c>
      <c r="B46" s="90">
        <v>302403.12</v>
      </c>
      <c r="C46" s="90">
        <v>0</v>
      </c>
      <c r="D46" s="90">
        <v>104454.96</v>
      </c>
      <c r="E46" s="252">
        <v>3035840.14</v>
      </c>
      <c r="F46" s="252">
        <v>104398.74</v>
      </c>
      <c r="G46" s="232">
        <v>0</v>
      </c>
      <c r="H46" s="232">
        <v>61449.120000000003</v>
      </c>
      <c r="N46" s="252">
        <v>349948.56</v>
      </c>
      <c r="O46" s="74">
        <v>888371.57</v>
      </c>
      <c r="P46" s="74">
        <v>83000</v>
      </c>
      <c r="Q46" s="74">
        <v>1588.57</v>
      </c>
      <c r="S46" s="74">
        <v>667132</v>
      </c>
      <c r="T46" s="74">
        <v>33090.1</v>
      </c>
      <c r="U46" s="91">
        <v>1077098</v>
      </c>
      <c r="X46" s="91">
        <v>472545.41</v>
      </c>
      <c r="Y46" s="91">
        <v>116620.67</v>
      </c>
    </row>
    <row r="47" spans="1:28" x14ac:dyDescent="0.2">
      <c r="A47" s="252" t="s">
        <v>1965</v>
      </c>
      <c r="B47" s="90">
        <v>698318.66</v>
      </c>
      <c r="C47" s="90">
        <v>0</v>
      </c>
      <c r="D47" s="90">
        <v>44101.33</v>
      </c>
      <c r="E47" s="252">
        <v>550424.5</v>
      </c>
      <c r="F47" s="252">
        <v>58437.98</v>
      </c>
      <c r="G47" s="232">
        <v>0</v>
      </c>
      <c r="H47" s="232">
        <v>40100</v>
      </c>
      <c r="M47" s="252">
        <v>-4512.46</v>
      </c>
      <c r="N47" s="252">
        <v>1610762.41</v>
      </c>
      <c r="O47" s="74">
        <v>853835.08</v>
      </c>
      <c r="Q47" s="74">
        <v>1248.9100000000001</v>
      </c>
      <c r="S47" s="74">
        <v>583788</v>
      </c>
      <c r="T47" s="74">
        <v>29100</v>
      </c>
      <c r="U47" s="91">
        <v>1037801</v>
      </c>
      <c r="X47" s="91">
        <v>255276.55</v>
      </c>
      <c r="Y47" s="91">
        <v>86031.97</v>
      </c>
    </row>
    <row r="48" spans="1:28" x14ac:dyDescent="0.2">
      <c r="A48" s="252" t="s">
        <v>1966</v>
      </c>
      <c r="B48" s="90">
        <v>562653.80000000005</v>
      </c>
      <c r="C48" s="90">
        <v>0</v>
      </c>
      <c r="D48" s="90">
        <v>65958.179999999993</v>
      </c>
      <c r="E48" s="252">
        <v>568791.69999999995</v>
      </c>
      <c r="F48" s="252">
        <v>48462.97</v>
      </c>
      <c r="G48" s="232">
        <v>0</v>
      </c>
      <c r="H48" s="232">
        <v>25421</v>
      </c>
      <c r="N48" s="252">
        <v>2707380.46</v>
      </c>
      <c r="O48" s="74">
        <v>839895.94</v>
      </c>
      <c r="P48" s="74">
        <v>28800</v>
      </c>
      <c r="Q48" s="74">
        <v>995.53</v>
      </c>
      <c r="S48" s="74">
        <v>698691</v>
      </c>
      <c r="T48" s="74">
        <v>21990</v>
      </c>
      <c r="U48" s="91">
        <v>1166131</v>
      </c>
      <c r="X48" s="91">
        <v>303986.69</v>
      </c>
      <c r="Y48" s="91">
        <v>104894.72</v>
      </c>
    </row>
    <row r="49" spans="1:27" x14ac:dyDescent="0.2">
      <c r="A49" s="252" t="s">
        <v>2039</v>
      </c>
      <c r="B49" s="90">
        <v>498779.38</v>
      </c>
      <c r="C49" s="90">
        <v>0</v>
      </c>
      <c r="D49" s="90">
        <v>23628.61</v>
      </c>
      <c r="E49" s="252">
        <v>543642.49</v>
      </c>
      <c r="F49" s="252">
        <v>134360.4</v>
      </c>
      <c r="G49" s="232">
        <v>0</v>
      </c>
      <c r="H49" s="232">
        <v>27354.81</v>
      </c>
      <c r="N49" s="252">
        <v>2321309.19</v>
      </c>
      <c r="O49" s="74">
        <v>350881.68</v>
      </c>
      <c r="P49" s="74">
        <v>75000</v>
      </c>
      <c r="Q49" s="74">
        <v>858.46</v>
      </c>
      <c r="S49" s="74">
        <v>464491.2</v>
      </c>
      <c r="T49" s="74">
        <v>29100</v>
      </c>
      <c r="U49" s="91">
        <v>597741.19999999995</v>
      </c>
      <c r="X49" s="91">
        <v>182372.87</v>
      </c>
      <c r="Y49" s="91">
        <v>95360.26</v>
      </c>
    </row>
    <row r="50" spans="1:27" x14ac:dyDescent="0.2">
      <c r="A50" s="252" t="s">
        <v>2049</v>
      </c>
      <c r="B50" s="90">
        <v>637622.56999999995</v>
      </c>
      <c r="C50" s="90">
        <v>0</v>
      </c>
      <c r="D50" s="90">
        <v>66454.929999999993</v>
      </c>
      <c r="E50" s="252">
        <v>1356523.26</v>
      </c>
      <c r="F50" s="252">
        <v>190481.75</v>
      </c>
      <c r="G50" s="232">
        <v>0</v>
      </c>
      <c r="H50" s="232">
        <v>38092.29</v>
      </c>
      <c r="M50" s="252">
        <v>8180.46</v>
      </c>
      <c r="N50" s="252">
        <v>991778.49</v>
      </c>
      <c r="O50" s="74">
        <v>379786.2</v>
      </c>
      <c r="Q50" s="74">
        <v>1251.21</v>
      </c>
      <c r="S50" s="74">
        <v>347841.29</v>
      </c>
      <c r="T50" s="74">
        <v>23100</v>
      </c>
      <c r="U50" s="91">
        <v>470595.29</v>
      </c>
      <c r="W50" s="91">
        <v>700</v>
      </c>
      <c r="X50" s="91">
        <v>185779.67</v>
      </c>
      <c r="Y50" s="91">
        <v>92574.93</v>
      </c>
    </row>
    <row r="51" spans="1:27" x14ac:dyDescent="0.2">
      <c r="A51" s="252" t="s">
        <v>2050</v>
      </c>
      <c r="B51" s="90">
        <v>279065.12</v>
      </c>
      <c r="C51" s="90">
        <v>0</v>
      </c>
      <c r="D51" s="90">
        <v>91049.85</v>
      </c>
      <c r="E51" s="252">
        <v>2750025.5</v>
      </c>
      <c r="F51" s="252">
        <v>58668.25</v>
      </c>
      <c r="G51" s="232">
        <v>0</v>
      </c>
      <c r="H51" s="232">
        <v>39000</v>
      </c>
      <c r="J51" s="232">
        <v>0</v>
      </c>
      <c r="N51" s="252">
        <v>667821.93000000005</v>
      </c>
      <c r="O51" s="74">
        <v>350039.61</v>
      </c>
      <c r="Q51" s="74">
        <v>447.83</v>
      </c>
      <c r="S51" s="74">
        <v>566685.80000000005</v>
      </c>
      <c r="T51" s="74">
        <v>39600</v>
      </c>
      <c r="U51" s="91">
        <v>708905.8</v>
      </c>
      <c r="X51" s="91">
        <v>170226.66</v>
      </c>
      <c r="Y51" s="91">
        <v>103808.05</v>
      </c>
    </row>
    <row r="52" spans="1:27" x14ac:dyDescent="0.2">
      <c r="A52" s="252" t="s">
        <v>1967</v>
      </c>
      <c r="B52" s="90">
        <v>480335.43</v>
      </c>
      <c r="C52" s="90">
        <v>39037</v>
      </c>
      <c r="D52" s="90">
        <v>6356.34</v>
      </c>
      <c r="E52" s="252">
        <v>847053.5</v>
      </c>
      <c r="F52" s="252">
        <v>160757.44</v>
      </c>
      <c r="G52" s="232">
        <v>11000</v>
      </c>
      <c r="H52" s="232">
        <v>8182.68</v>
      </c>
      <c r="J52" s="232">
        <v>2388</v>
      </c>
      <c r="N52" s="252">
        <v>2139773.89</v>
      </c>
      <c r="O52" s="74">
        <v>394221.73</v>
      </c>
      <c r="Q52" s="74">
        <v>774.05</v>
      </c>
      <c r="S52" s="74">
        <v>350658</v>
      </c>
      <c r="U52" s="91">
        <v>350658</v>
      </c>
      <c r="X52" s="91">
        <v>190735.68</v>
      </c>
      <c r="Y52" s="91">
        <v>108770.84</v>
      </c>
      <c r="AA52" s="91">
        <v>3662</v>
      </c>
    </row>
    <row r="53" spans="1:27" x14ac:dyDescent="0.2">
      <c r="A53" s="252" t="s">
        <v>1968</v>
      </c>
      <c r="B53" s="90">
        <v>467956.68</v>
      </c>
      <c r="C53" s="90">
        <v>75108</v>
      </c>
      <c r="D53" s="90">
        <v>8280</v>
      </c>
      <c r="E53" s="252">
        <v>396366.64</v>
      </c>
      <c r="F53" s="252">
        <v>124491.55</v>
      </c>
      <c r="G53" s="232">
        <v>0</v>
      </c>
      <c r="H53" s="232">
        <v>6705.22</v>
      </c>
      <c r="J53" s="232">
        <v>972</v>
      </c>
      <c r="N53" s="252">
        <v>293207.49</v>
      </c>
      <c r="O53" s="74">
        <v>316677.53000000003</v>
      </c>
      <c r="Q53" s="74">
        <v>746.21</v>
      </c>
      <c r="S53" s="74">
        <v>247119</v>
      </c>
      <c r="U53" s="91">
        <v>247119</v>
      </c>
      <c r="X53" s="91">
        <v>112447.41</v>
      </c>
      <c r="Y53" s="91">
        <v>50155.57</v>
      </c>
      <c r="AA53" s="91">
        <v>3509</v>
      </c>
    </row>
    <row r="54" spans="1:27" x14ac:dyDescent="0.2">
      <c r="A54" s="252" t="s">
        <v>1969</v>
      </c>
      <c r="B54" s="90">
        <v>331655.44</v>
      </c>
      <c r="C54" s="90">
        <v>54025.5</v>
      </c>
      <c r="D54" s="90">
        <v>27239.42</v>
      </c>
      <c r="E54" s="252">
        <v>871663.03</v>
      </c>
      <c r="F54" s="252">
        <v>120402.51</v>
      </c>
      <c r="G54" s="232">
        <v>2149</v>
      </c>
      <c r="H54" s="232">
        <v>19660.7</v>
      </c>
      <c r="J54" s="232">
        <v>9579</v>
      </c>
      <c r="M54" s="252">
        <v>-85.13</v>
      </c>
      <c r="N54" s="252">
        <v>1946315.03</v>
      </c>
      <c r="O54" s="74">
        <v>606401.93000000005</v>
      </c>
      <c r="Q54" s="74">
        <v>515.13</v>
      </c>
      <c r="S54" s="74">
        <v>295984.5</v>
      </c>
      <c r="U54" s="91">
        <v>428924.5</v>
      </c>
      <c r="X54" s="91">
        <v>221473.09</v>
      </c>
      <c r="Y54" s="91">
        <v>164906.63</v>
      </c>
      <c r="AA54" s="91">
        <v>1580</v>
      </c>
    </row>
    <row r="55" spans="1:27" x14ac:dyDescent="0.2">
      <c r="A55" s="252" t="s">
        <v>1970</v>
      </c>
      <c r="B55" s="90">
        <v>785263.34</v>
      </c>
      <c r="C55" s="90">
        <v>92610.5</v>
      </c>
      <c r="D55" s="90">
        <v>73047.39</v>
      </c>
      <c r="E55" s="252">
        <v>865680.01</v>
      </c>
      <c r="F55" s="252">
        <v>356251.91</v>
      </c>
      <c r="G55" s="232">
        <v>10900</v>
      </c>
      <c r="H55" s="232">
        <v>32597.94</v>
      </c>
      <c r="J55" s="232">
        <v>6277</v>
      </c>
      <c r="N55" s="252">
        <v>2217512.62</v>
      </c>
      <c r="O55" s="74">
        <v>990998.46</v>
      </c>
      <c r="Q55" s="74">
        <v>1184.26</v>
      </c>
      <c r="S55" s="74">
        <v>636762.5</v>
      </c>
      <c r="U55" s="91">
        <v>773162.5</v>
      </c>
      <c r="X55" s="91">
        <v>363205.87</v>
      </c>
      <c r="Y55" s="91">
        <v>198076.79</v>
      </c>
    </row>
    <row r="56" spans="1:27" x14ac:dyDescent="0.2">
      <c r="A56" s="252" t="s">
        <v>1971</v>
      </c>
      <c r="B56" s="90">
        <v>540284.66</v>
      </c>
      <c r="C56" s="90">
        <v>112083.5</v>
      </c>
      <c r="D56" s="90">
        <v>46568.37</v>
      </c>
      <c r="E56" s="252">
        <v>785262.83</v>
      </c>
      <c r="F56" s="252">
        <v>147282.48000000001</v>
      </c>
      <c r="G56" s="232">
        <v>5900</v>
      </c>
      <c r="H56" s="232">
        <v>26021.09</v>
      </c>
      <c r="J56" s="232">
        <v>6811</v>
      </c>
      <c r="M56" s="252">
        <v>-59.5</v>
      </c>
      <c r="N56" s="252">
        <v>1921030.3</v>
      </c>
      <c r="O56" s="74">
        <v>895263.44</v>
      </c>
      <c r="Q56" s="74">
        <v>1012.99</v>
      </c>
      <c r="S56" s="74">
        <v>538230</v>
      </c>
      <c r="U56" s="91">
        <v>756570</v>
      </c>
      <c r="X56" s="91">
        <v>356985.55</v>
      </c>
      <c r="Y56" s="91">
        <v>186029.7</v>
      </c>
      <c r="AA56" s="91">
        <v>321</v>
      </c>
    </row>
    <row r="57" spans="1:27" x14ac:dyDescent="0.2">
      <c r="A57" s="252" t="s">
        <v>1972</v>
      </c>
      <c r="B57" s="90">
        <v>477661.23</v>
      </c>
      <c r="C57" s="90">
        <v>30641</v>
      </c>
      <c r="D57" s="90">
        <v>18281</v>
      </c>
      <c r="E57" s="252">
        <v>715184.07</v>
      </c>
      <c r="F57" s="252">
        <v>158933.32</v>
      </c>
      <c r="G57" s="232">
        <v>11386</v>
      </c>
      <c r="H57" s="232">
        <v>24108.68</v>
      </c>
      <c r="J57" s="232">
        <v>1218</v>
      </c>
      <c r="M57" s="252">
        <v>-2679.19</v>
      </c>
      <c r="N57" s="252">
        <v>1915444.77</v>
      </c>
      <c r="O57" s="74">
        <v>796561.88</v>
      </c>
      <c r="P57" s="74">
        <v>27695</v>
      </c>
      <c r="Q57" s="74">
        <v>723.18</v>
      </c>
      <c r="S57" s="74">
        <v>598533</v>
      </c>
      <c r="U57" s="91">
        <v>774027</v>
      </c>
      <c r="X57" s="91">
        <v>322979.15999999997</v>
      </c>
      <c r="Y57" s="91">
        <v>191251.46</v>
      </c>
      <c r="AA57" s="91">
        <v>10080</v>
      </c>
    </row>
    <row r="58" spans="1:27" x14ac:dyDescent="0.2">
      <c r="A58" s="252" t="s">
        <v>1973</v>
      </c>
      <c r="B58" s="90">
        <v>395854.49</v>
      </c>
      <c r="C58" s="90">
        <v>39222.5</v>
      </c>
      <c r="D58" s="90">
        <v>22583</v>
      </c>
      <c r="E58" s="252">
        <v>688687.73</v>
      </c>
      <c r="F58" s="252">
        <v>160658.53</v>
      </c>
      <c r="G58" s="232">
        <v>9251</v>
      </c>
      <c r="H58" s="232">
        <v>15521.17</v>
      </c>
      <c r="J58" s="232">
        <v>1879</v>
      </c>
      <c r="M58" s="252">
        <v>-24.34</v>
      </c>
      <c r="N58" s="252">
        <v>1650781.62</v>
      </c>
      <c r="O58" s="74">
        <v>654897.67000000004</v>
      </c>
      <c r="P58" s="74">
        <v>19830</v>
      </c>
      <c r="Q58" s="74">
        <v>486.02</v>
      </c>
      <c r="S58" s="74">
        <v>279909</v>
      </c>
      <c r="U58" s="91">
        <v>434468</v>
      </c>
      <c r="X58" s="91">
        <v>199051.06</v>
      </c>
      <c r="Y58" s="91">
        <v>162609.88</v>
      </c>
      <c r="AA58" s="91">
        <v>2935</v>
      </c>
    </row>
    <row r="59" spans="1:27" x14ac:dyDescent="0.2">
      <c r="A59" s="252" t="s">
        <v>1974</v>
      </c>
      <c r="B59" s="90">
        <v>283208.82</v>
      </c>
      <c r="C59" s="90">
        <v>53200</v>
      </c>
      <c r="D59" s="90">
        <v>25834.95</v>
      </c>
      <c r="E59" s="252">
        <v>910482.63</v>
      </c>
      <c r="F59" s="252">
        <v>134906.84</v>
      </c>
      <c r="G59" s="232">
        <v>840</v>
      </c>
      <c r="H59" s="232">
        <v>19628.509999999998</v>
      </c>
      <c r="J59" s="232">
        <v>1525</v>
      </c>
      <c r="M59" s="252">
        <v>-102</v>
      </c>
      <c r="N59" s="252">
        <v>2032099.69</v>
      </c>
      <c r="O59" s="74">
        <v>786581.21</v>
      </c>
      <c r="Q59" s="74">
        <v>324.75</v>
      </c>
      <c r="S59" s="74">
        <v>349020</v>
      </c>
      <c r="U59" s="91">
        <v>599280</v>
      </c>
      <c r="X59" s="91">
        <v>191923.95</v>
      </c>
      <c r="Y59" s="91">
        <v>170169.54</v>
      </c>
      <c r="AA59" s="91">
        <v>3897</v>
      </c>
    </row>
    <row r="60" spans="1:27" x14ac:dyDescent="0.2">
      <c r="A60" s="252" t="s">
        <v>1975</v>
      </c>
      <c r="B60" s="90">
        <v>376163.5</v>
      </c>
      <c r="C60" s="90">
        <v>148139</v>
      </c>
      <c r="D60" s="90">
        <v>44750</v>
      </c>
      <c r="E60" s="252">
        <v>1504998.78</v>
      </c>
      <c r="F60" s="252">
        <v>128956.3</v>
      </c>
      <c r="G60" s="232">
        <v>8000</v>
      </c>
      <c r="H60" s="232">
        <v>36331.9</v>
      </c>
      <c r="J60" s="232">
        <v>9202</v>
      </c>
      <c r="N60" s="252">
        <v>1174038.5</v>
      </c>
      <c r="O60" s="74">
        <v>1276993.54</v>
      </c>
      <c r="Q60" s="74">
        <v>446.59</v>
      </c>
      <c r="S60" s="74">
        <v>482391</v>
      </c>
      <c r="U60" s="91">
        <v>782031</v>
      </c>
      <c r="X60" s="91">
        <v>418285.82</v>
      </c>
      <c r="Y60" s="91">
        <v>197263.46</v>
      </c>
      <c r="AA60" s="91">
        <v>11204.5</v>
      </c>
    </row>
    <row r="61" spans="1:27" x14ac:dyDescent="0.2">
      <c r="A61" s="252" t="s">
        <v>1976</v>
      </c>
      <c r="B61" s="90">
        <v>1210444.57</v>
      </c>
      <c r="C61" s="90">
        <v>323560.5</v>
      </c>
      <c r="D61" s="90">
        <v>82960.25</v>
      </c>
      <c r="E61" s="252">
        <v>1009453.58</v>
      </c>
      <c r="F61" s="252">
        <v>558213.36</v>
      </c>
      <c r="G61" s="232">
        <v>14300</v>
      </c>
      <c r="H61" s="232">
        <v>79346.880000000005</v>
      </c>
      <c r="J61" s="232">
        <v>10474</v>
      </c>
      <c r="M61" s="252">
        <v>-237.55</v>
      </c>
      <c r="N61" s="252">
        <v>3795531.45</v>
      </c>
      <c r="O61" s="74">
        <v>1617203.15</v>
      </c>
      <c r="Q61" s="74">
        <v>1692.55</v>
      </c>
      <c r="S61" s="74">
        <v>861756</v>
      </c>
      <c r="U61" s="91">
        <v>1235694</v>
      </c>
      <c r="W61" s="91">
        <v>300</v>
      </c>
      <c r="X61" s="91">
        <v>380930.43</v>
      </c>
      <c r="Y61" s="91">
        <v>332732.96999999997</v>
      </c>
      <c r="AA61" s="91">
        <v>101</v>
      </c>
    </row>
    <row r="62" spans="1:27" x14ac:dyDescent="0.2">
      <c r="A62" s="252" t="s">
        <v>1977</v>
      </c>
      <c r="B62" s="90">
        <v>262409.33</v>
      </c>
      <c r="C62" s="90">
        <v>107099</v>
      </c>
      <c r="D62" s="90">
        <v>48959</v>
      </c>
      <c r="E62" s="252">
        <v>512234.67</v>
      </c>
      <c r="F62" s="252">
        <v>167583.74</v>
      </c>
      <c r="G62" s="232">
        <v>6960</v>
      </c>
      <c r="H62" s="232">
        <v>28963.29</v>
      </c>
      <c r="J62" s="232">
        <v>4532</v>
      </c>
      <c r="M62" s="252">
        <v>-630</v>
      </c>
      <c r="N62" s="252">
        <v>1606269.64</v>
      </c>
      <c r="O62" s="74">
        <v>866343.66</v>
      </c>
      <c r="Q62" s="74">
        <v>363.71</v>
      </c>
      <c r="S62" s="74">
        <v>405489</v>
      </c>
      <c r="T62" s="74">
        <v>20000</v>
      </c>
      <c r="U62" s="91">
        <v>595329</v>
      </c>
      <c r="X62" s="91">
        <v>314539.55</v>
      </c>
      <c r="Y62" s="91">
        <v>192777.51</v>
      </c>
      <c r="AA62" s="91">
        <v>6523</v>
      </c>
    </row>
    <row r="63" spans="1:27" x14ac:dyDescent="0.2">
      <c r="A63" s="252" t="s">
        <v>1978</v>
      </c>
      <c r="B63" s="90">
        <v>285174.15000000002</v>
      </c>
      <c r="C63" s="90">
        <v>141519.5</v>
      </c>
      <c r="D63" s="90">
        <v>27511.77</v>
      </c>
      <c r="E63" s="252">
        <v>509435.97</v>
      </c>
      <c r="F63" s="252">
        <v>118261.11</v>
      </c>
      <c r="G63" s="232">
        <v>12000</v>
      </c>
      <c r="H63" s="232">
        <v>26345.67</v>
      </c>
      <c r="J63" s="232">
        <v>11405.19</v>
      </c>
      <c r="K63" s="252">
        <v>14282.8</v>
      </c>
      <c r="M63" s="252">
        <v>-214.2</v>
      </c>
      <c r="N63" s="252">
        <v>2640334.33</v>
      </c>
      <c r="O63" s="74">
        <v>578168.29</v>
      </c>
      <c r="Q63" s="74">
        <v>453.11</v>
      </c>
      <c r="S63" s="74">
        <v>514890</v>
      </c>
      <c r="U63" s="91">
        <v>514890</v>
      </c>
      <c r="X63" s="91">
        <v>322853.32</v>
      </c>
      <c r="Y63" s="91">
        <v>140310.37</v>
      </c>
      <c r="AA63" s="91">
        <v>6917</v>
      </c>
    </row>
    <row r="64" spans="1:27" x14ac:dyDescent="0.2">
      <c r="A64" s="252" t="s">
        <v>2040</v>
      </c>
      <c r="B64" s="90">
        <v>234375.32</v>
      </c>
      <c r="C64" s="90">
        <v>55426</v>
      </c>
      <c r="D64" s="90">
        <v>17634.060000000001</v>
      </c>
      <c r="E64" s="252">
        <v>1608809.87</v>
      </c>
      <c r="F64" s="252">
        <v>139130.9</v>
      </c>
      <c r="G64" s="232">
        <v>15610</v>
      </c>
      <c r="H64" s="232">
        <v>20690.45</v>
      </c>
      <c r="J64" s="232">
        <v>2288</v>
      </c>
      <c r="M64" s="252">
        <v>-15.66</v>
      </c>
      <c r="N64" s="252">
        <v>2029021.21</v>
      </c>
      <c r="O64" s="74">
        <v>375972.41</v>
      </c>
      <c r="Q64" s="74">
        <v>332.49</v>
      </c>
      <c r="S64" s="74">
        <v>314181</v>
      </c>
      <c r="U64" s="91">
        <v>314181</v>
      </c>
      <c r="X64" s="91">
        <v>147697.39000000001</v>
      </c>
      <c r="Y64" s="91">
        <v>207318.93</v>
      </c>
      <c r="AA64" s="91">
        <v>4686.5</v>
      </c>
    </row>
    <row r="65" spans="1:28" x14ac:dyDescent="0.2">
      <c r="A65" s="252" t="s">
        <v>1979</v>
      </c>
      <c r="B65" s="90">
        <v>614453.24</v>
      </c>
      <c r="C65" s="90">
        <v>0</v>
      </c>
      <c r="D65" s="90">
        <v>25659.759999999998</v>
      </c>
      <c r="E65" s="252">
        <v>2371937.2799999998</v>
      </c>
      <c r="F65" s="252">
        <v>17755.32</v>
      </c>
      <c r="G65" s="232">
        <v>9180</v>
      </c>
      <c r="H65" s="232">
        <v>21900</v>
      </c>
      <c r="M65" s="252">
        <v>268</v>
      </c>
      <c r="N65" s="252">
        <v>849648.43</v>
      </c>
      <c r="O65" s="74">
        <v>527449.64</v>
      </c>
      <c r="P65" s="74">
        <v>20900</v>
      </c>
      <c r="Q65" s="74">
        <v>1007.3</v>
      </c>
      <c r="S65" s="74">
        <v>704437</v>
      </c>
      <c r="T65" s="74">
        <v>24500</v>
      </c>
      <c r="U65" s="91">
        <v>708937</v>
      </c>
      <c r="X65" s="91">
        <v>212306.59</v>
      </c>
      <c r="Y65" s="91">
        <v>71756.039999999994</v>
      </c>
    </row>
    <row r="66" spans="1:28" x14ac:dyDescent="0.2">
      <c r="A66" s="252" t="s">
        <v>1980</v>
      </c>
      <c r="B66" s="90">
        <v>847379.03</v>
      </c>
      <c r="C66" s="90">
        <v>0</v>
      </c>
      <c r="D66" s="90">
        <v>15162.27</v>
      </c>
      <c r="E66" s="252">
        <v>618758.67000000004</v>
      </c>
      <c r="F66" s="252">
        <v>38966.620000000003</v>
      </c>
      <c r="J66" s="232">
        <v>0</v>
      </c>
      <c r="M66" s="252">
        <v>-50621.01</v>
      </c>
      <c r="N66" s="252">
        <v>236925.61</v>
      </c>
      <c r="O66" s="74">
        <v>541980.12</v>
      </c>
      <c r="P66" s="74">
        <v>107260</v>
      </c>
      <c r="Q66" s="74">
        <v>1352.41</v>
      </c>
      <c r="S66" s="74">
        <v>624666</v>
      </c>
      <c r="T66" s="74">
        <v>24500</v>
      </c>
      <c r="U66" s="91">
        <v>629166</v>
      </c>
      <c r="X66" s="91">
        <v>213882.06</v>
      </c>
      <c r="Y66" s="91">
        <v>93442.82</v>
      </c>
    </row>
    <row r="67" spans="1:28" x14ac:dyDescent="0.2">
      <c r="A67" s="252" t="s">
        <v>1981</v>
      </c>
      <c r="B67" s="90">
        <v>568933.72</v>
      </c>
      <c r="C67" s="90">
        <v>0</v>
      </c>
      <c r="D67" s="90">
        <v>95592.14</v>
      </c>
      <c r="E67" s="252">
        <v>629155.88</v>
      </c>
      <c r="F67" s="252">
        <v>46434.91</v>
      </c>
      <c r="G67" s="232">
        <v>8279</v>
      </c>
      <c r="H67" s="232">
        <v>27623.42</v>
      </c>
      <c r="J67" s="232">
        <v>0</v>
      </c>
      <c r="M67" s="252">
        <v>-38.590000000000003</v>
      </c>
      <c r="N67" s="252">
        <v>1982889.72</v>
      </c>
      <c r="O67" s="74">
        <v>726607.75</v>
      </c>
      <c r="Q67" s="74">
        <v>939.5</v>
      </c>
      <c r="S67" s="74">
        <v>605253</v>
      </c>
      <c r="T67" s="74">
        <v>24500</v>
      </c>
      <c r="U67" s="91">
        <v>705513</v>
      </c>
      <c r="X67" s="91">
        <v>281952.03999999998</v>
      </c>
      <c r="Y67" s="91">
        <v>72567.61</v>
      </c>
    </row>
    <row r="68" spans="1:28" x14ac:dyDescent="0.2">
      <c r="A68" s="252" t="s">
        <v>1982</v>
      </c>
      <c r="B68" s="90">
        <v>479865.31</v>
      </c>
      <c r="C68" s="90">
        <v>0</v>
      </c>
      <c r="D68" s="90">
        <v>70756.31</v>
      </c>
      <c r="E68" s="252">
        <v>780135.38</v>
      </c>
      <c r="F68" s="252">
        <v>77217.490000000005</v>
      </c>
      <c r="G68" s="232">
        <v>19858</v>
      </c>
      <c r="H68" s="232">
        <v>20553.650000000001</v>
      </c>
      <c r="J68" s="232">
        <v>0</v>
      </c>
      <c r="M68" s="252">
        <v>546.70000000000005</v>
      </c>
      <c r="N68" s="252">
        <v>2283492.7400000002</v>
      </c>
      <c r="O68" s="74">
        <v>622586.62</v>
      </c>
      <c r="P68" s="74">
        <v>28000</v>
      </c>
      <c r="S68" s="74">
        <v>601926</v>
      </c>
      <c r="T68" s="74">
        <v>24500</v>
      </c>
      <c r="U68" s="91">
        <v>692726</v>
      </c>
      <c r="X68" s="91">
        <v>387305.93</v>
      </c>
      <c r="Y68" s="91">
        <v>91414.86</v>
      </c>
    </row>
    <row r="69" spans="1:28" x14ac:dyDescent="0.2">
      <c r="A69" s="252" t="s">
        <v>2037</v>
      </c>
      <c r="B69" s="90">
        <v>393974.66</v>
      </c>
      <c r="C69" s="90">
        <v>0</v>
      </c>
      <c r="D69" s="90">
        <v>21532.47</v>
      </c>
      <c r="E69" s="252">
        <v>619479.96</v>
      </c>
      <c r="F69" s="252">
        <v>69818.64</v>
      </c>
      <c r="G69" s="232">
        <v>20404</v>
      </c>
      <c r="H69" s="232">
        <v>13300</v>
      </c>
      <c r="M69" s="252">
        <v>2109147.98</v>
      </c>
      <c r="N69" s="252">
        <v>355552.49</v>
      </c>
      <c r="O69" s="74">
        <v>553079.26</v>
      </c>
      <c r="Q69" s="74">
        <v>653.22</v>
      </c>
      <c r="S69" s="74">
        <v>278685</v>
      </c>
      <c r="T69" s="74">
        <v>20000</v>
      </c>
      <c r="U69" s="91">
        <v>374445</v>
      </c>
      <c r="X69" s="91">
        <v>254599.2</v>
      </c>
      <c r="Y69" s="91">
        <v>1578010.02</v>
      </c>
    </row>
    <row r="70" spans="1:28" x14ac:dyDescent="0.2">
      <c r="A70" s="252" t="s">
        <v>1983</v>
      </c>
      <c r="B70" s="90">
        <v>236704.49</v>
      </c>
      <c r="C70" s="90">
        <v>136187</v>
      </c>
      <c r="D70" s="90">
        <v>28164.720000000001</v>
      </c>
      <c r="E70" s="252">
        <v>151682.1</v>
      </c>
      <c r="F70" s="252">
        <v>199134.84</v>
      </c>
      <c r="G70" s="232">
        <v>0</v>
      </c>
      <c r="J70" s="232">
        <v>222.19</v>
      </c>
      <c r="N70" s="252">
        <v>547255.34</v>
      </c>
      <c r="O70" s="74">
        <v>849594.58</v>
      </c>
      <c r="Q70" s="74">
        <v>426.25</v>
      </c>
      <c r="S70" s="74">
        <v>486444</v>
      </c>
      <c r="T70" s="74">
        <v>7500</v>
      </c>
      <c r="U70" s="91">
        <v>607404</v>
      </c>
      <c r="X70" s="91">
        <v>460314.49</v>
      </c>
      <c r="Y70" s="91">
        <v>56812.73</v>
      </c>
      <c r="AB70" s="91">
        <v>60000</v>
      </c>
    </row>
    <row r="71" spans="1:28" x14ac:dyDescent="0.2">
      <c r="A71" s="252" t="s">
        <v>1984</v>
      </c>
      <c r="B71" s="90">
        <v>758222.59</v>
      </c>
      <c r="C71" s="90">
        <v>238241</v>
      </c>
      <c r="D71" s="90">
        <v>49726.78</v>
      </c>
      <c r="E71" s="252">
        <v>319418.90999999997</v>
      </c>
      <c r="F71" s="252">
        <v>355823.47</v>
      </c>
      <c r="G71" s="232">
        <v>0</v>
      </c>
      <c r="H71" s="232">
        <v>33814</v>
      </c>
      <c r="J71" s="232">
        <v>1921.25</v>
      </c>
      <c r="N71" s="252">
        <v>2767861</v>
      </c>
      <c r="O71" s="74">
        <v>1680277.94</v>
      </c>
      <c r="Q71" s="74">
        <v>801.02</v>
      </c>
      <c r="S71" s="74">
        <v>714506.4</v>
      </c>
      <c r="T71" s="74">
        <v>22485</v>
      </c>
      <c r="U71" s="91">
        <v>1150046.3999999999</v>
      </c>
      <c r="X71" s="91">
        <v>813402.42</v>
      </c>
      <c r="Y71" s="91">
        <v>138686.89000000001</v>
      </c>
      <c r="AB71" s="91">
        <v>9050</v>
      </c>
    </row>
    <row r="72" spans="1:28" x14ac:dyDescent="0.2">
      <c r="A72" s="252" t="s">
        <v>1985</v>
      </c>
      <c r="B72" s="90">
        <v>226443.31</v>
      </c>
      <c r="C72" s="90">
        <v>0</v>
      </c>
      <c r="D72" s="90">
        <v>31654.85</v>
      </c>
      <c r="E72" s="252">
        <v>61551.44</v>
      </c>
      <c r="F72" s="252">
        <v>146287.48000000001</v>
      </c>
      <c r="G72" s="232">
        <v>0</v>
      </c>
      <c r="H72" s="232">
        <v>24746.35</v>
      </c>
      <c r="J72" s="232">
        <v>200.78</v>
      </c>
      <c r="M72" s="252">
        <v>5117.6499999999996</v>
      </c>
      <c r="N72" s="252">
        <v>432862.99</v>
      </c>
      <c r="O72" s="74">
        <v>475301.9</v>
      </c>
      <c r="P72" s="74">
        <v>4554</v>
      </c>
      <c r="Q72" s="74">
        <v>372.12</v>
      </c>
      <c r="S72" s="74">
        <v>547344</v>
      </c>
      <c r="T72" s="74">
        <v>7000</v>
      </c>
      <c r="U72" s="91">
        <v>554344</v>
      </c>
      <c r="X72" s="91">
        <v>348242.77</v>
      </c>
      <c r="Y72" s="91">
        <v>49373.2</v>
      </c>
    </row>
    <row r="73" spans="1:28" x14ac:dyDescent="0.2">
      <c r="A73" s="252" t="s">
        <v>1986</v>
      </c>
      <c r="B73" s="90">
        <v>208341.89</v>
      </c>
      <c r="C73" s="90">
        <v>0</v>
      </c>
      <c r="D73" s="90">
        <v>29384.14</v>
      </c>
      <c r="E73" s="252">
        <v>380126.6</v>
      </c>
      <c r="F73" s="252">
        <v>98240.8</v>
      </c>
      <c r="G73" s="232">
        <v>0</v>
      </c>
      <c r="H73" s="232">
        <v>41651.35</v>
      </c>
      <c r="J73" s="232">
        <v>269.14999999999998</v>
      </c>
      <c r="N73" s="252">
        <v>923490.75</v>
      </c>
      <c r="O73" s="74">
        <v>425883.23</v>
      </c>
      <c r="Q73" s="74">
        <v>253.74</v>
      </c>
      <c r="S73" s="74">
        <v>648484</v>
      </c>
      <c r="T73" s="74">
        <v>187120</v>
      </c>
      <c r="U73" s="91">
        <v>871584</v>
      </c>
      <c r="X73" s="91">
        <v>285490.07</v>
      </c>
      <c r="Y73" s="91">
        <v>60100.160000000003</v>
      </c>
    </row>
    <row r="74" spans="1:28" x14ac:dyDescent="0.2">
      <c r="A74" s="252" t="s">
        <v>1987</v>
      </c>
      <c r="B74" s="90">
        <v>349104.22</v>
      </c>
      <c r="C74" s="90">
        <v>0</v>
      </c>
      <c r="D74" s="90">
        <v>20203.810000000001</v>
      </c>
      <c r="E74" s="252">
        <v>102034.11</v>
      </c>
      <c r="F74" s="252">
        <v>181621.88</v>
      </c>
      <c r="G74" s="232">
        <v>0</v>
      </c>
      <c r="J74" s="232">
        <v>3894.66</v>
      </c>
      <c r="N74" s="252">
        <v>606181.84</v>
      </c>
      <c r="O74" s="74">
        <v>722895.66</v>
      </c>
      <c r="Q74" s="74">
        <v>341.5</v>
      </c>
      <c r="S74" s="74">
        <v>506142</v>
      </c>
      <c r="T74" s="74">
        <v>7500</v>
      </c>
      <c r="U74" s="91">
        <v>668612</v>
      </c>
      <c r="W74" s="91">
        <v>8012</v>
      </c>
      <c r="X74" s="91">
        <v>339346.96</v>
      </c>
      <c r="Y74" s="91">
        <v>39015.25</v>
      </c>
      <c r="Z74" s="91">
        <v>1757.5</v>
      </c>
    </row>
    <row r="75" spans="1:28" x14ac:dyDescent="0.2">
      <c r="A75" s="252" t="s">
        <v>1988</v>
      </c>
      <c r="B75" s="90">
        <v>410986.7</v>
      </c>
      <c r="C75" s="90">
        <v>205741</v>
      </c>
      <c r="D75" s="90">
        <v>51015.3</v>
      </c>
      <c r="E75" s="252">
        <v>323931.99</v>
      </c>
      <c r="F75" s="252">
        <v>207604.23</v>
      </c>
      <c r="G75" s="232">
        <v>0</v>
      </c>
      <c r="H75" s="232">
        <v>23827.87</v>
      </c>
      <c r="J75" s="232">
        <v>121.38</v>
      </c>
      <c r="M75" s="252">
        <v>4740.71</v>
      </c>
      <c r="N75" s="252">
        <v>1832865.74</v>
      </c>
      <c r="O75" s="74">
        <v>762715.6</v>
      </c>
      <c r="Q75" s="74">
        <v>609.74</v>
      </c>
      <c r="S75" s="74">
        <v>673071</v>
      </c>
      <c r="T75" s="74">
        <v>461088</v>
      </c>
      <c r="U75" s="91">
        <v>863811</v>
      </c>
      <c r="X75" s="91">
        <v>362732.71</v>
      </c>
      <c r="Y75" s="91">
        <v>63052.27</v>
      </c>
    </row>
    <row r="76" spans="1:28" x14ac:dyDescent="0.2">
      <c r="A76" s="252" t="s">
        <v>1989</v>
      </c>
      <c r="B76" s="90">
        <v>130837.9</v>
      </c>
      <c r="C76" s="90">
        <v>0</v>
      </c>
      <c r="D76" s="90">
        <v>29251.17</v>
      </c>
      <c r="E76" s="252">
        <v>740824.39</v>
      </c>
      <c r="F76" s="252">
        <v>-41380.28</v>
      </c>
      <c r="G76" s="232">
        <v>0</v>
      </c>
      <c r="H76" s="232">
        <v>35872.17</v>
      </c>
      <c r="J76" s="232">
        <v>207.75</v>
      </c>
      <c r="N76" s="252">
        <v>1701541.88</v>
      </c>
      <c r="O76" s="74">
        <v>406023.74</v>
      </c>
      <c r="Q76" s="74">
        <v>304.22000000000003</v>
      </c>
      <c r="S76" s="74">
        <v>435330</v>
      </c>
      <c r="U76" s="91">
        <v>606195</v>
      </c>
      <c r="X76" s="91">
        <v>182743</v>
      </c>
      <c r="Y76" s="91">
        <v>49006.82</v>
      </c>
      <c r="AB76" s="91">
        <v>500</v>
      </c>
    </row>
    <row r="77" spans="1:28" x14ac:dyDescent="0.2">
      <c r="A77" s="252" t="s">
        <v>1990</v>
      </c>
      <c r="B77" s="90">
        <v>208193.07</v>
      </c>
      <c r="C77" s="90">
        <v>0</v>
      </c>
      <c r="D77" s="90">
        <v>36364.550000000003</v>
      </c>
      <c r="E77" s="252">
        <v>1110697.54</v>
      </c>
      <c r="F77" s="252">
        <v>98444.52</v>
      </c>
      <c r="G77" s="232">
        <v>1300</v>
      </c>
      <c r="H77" s="232">
        <v>37771.620000000003</v>
      </c>
      <c r="J77" s="232">
        <v>23.95</v>
      </c>
      <c r="M77" s="252">
        <v>1250</v>
      </c>
      <c r="N77" s="252">
        <v>2052419.41</v>
      </c>
      <c r="O77" s="74">
        <v>587747.37</v>
      </c>
      <c r="Q77" s="74">
        <v>480.78</v>
      </c>
      <c r="S77" s="74">
        <v>813498</v>
      </c>
      <c r="U77" s="91">
        <v>1118513</v>
      </c>
      <c r="X77" s="91">
        <v>277716.87</v>
      </c>
      <c r="Y77" s="91">
        <v>12558.63</v>
      </c>
    </row>
    <row r="78" spans="1:28" x14ac:dyDescent="0.2">
      <c r="A78" s="252" t="s">
        <v>1991</v>
      </c>
      <c r="B78" s="90">
        <v>206799.99</v>
      </c>
      <c r="C78" s="90">
        <v>0</v>
      </c>
      <c r="D78" s="90">
        <v>8330.23</v>
      </c>
      <c r="E78" s="252">
        <v>300054.86</v>
      </c>
      <c r="F78" s="252">
        <v>-55722.12</v>
      </c>
      <c r="G78" s="232">
        <v>500</v>
      </c>
      <c r="H78" s="232">
        <v>49433.120000000003</v>
      </c>
      <c r="I78" s="232">
        <v>71600</v>
      </c>
      <c r="J78" s="232">
        <v>39.04</v>
      </c>
      <c r="N78" s="252">
        <v>2038156.59</v>
      </c>
      <c r="O78" s="74">
        <v>464354.58</v>
      </c>
      <c r="P78" s="74">
        <v>11880</v>
      </c>
      <c r="Q78" s="74">
        <v>505.19</v>
      </c>
      <c r="S78" s="74">
        <v>213600</v>
      </c>
      <c r="U78" s="91">
        <v>495825</v>
      </c>
      <c r="X78" s="91">
        <v>368731.72</v>
      </c>
      <c r="Y78" s="91">
        <v>29769.48</v>
      </c>
      <c r="AB78" s="91">
        <v>2100</v>
      </c>
    </row>
    <row r="79" spans="1:28" x14ac:dyDescent="0.2">
      <c r="A79" s="252" t="s">
        <v>1992</v>
      </c>
      <c r="B79" s="90">
        <v>611191.62</v>
      </c>
      <c r="C79" s="90">
        <v>0</v>
      </c>
      <c r="D79" s="90">
        <v>26821.47</v>
      </c>
      <c r="E79" s="252">
        <v>829602.84</v>
      </c>
      <c r="F79" s="252">
        <v>5334.48</v>
      </c>
      <c r="H79" s="232">
        <v>59532.36</v>
      </c>
      <c r="J79" s="232">
        <v>10</v>
      </c>
      <c r="M79" s="252">
        <v>6480</v>
      </c>
      <c r="N79" s="252">
        <v>2089445.48</v>
      </c>
      <c r="O79" s="74">
        <v>362406.86</v>
      </c>
      <c r="P79" s="74">
        <v>75830</v>
      </c>
      <c r="Q79" s="74">
        <v>1097.5899999999999</v>
      </c>
      <c r="S79" s="74">
        <v>617379</v>
      </c>
      <c r="T79" s="74">
        <v>3800</v>
      </c>
      <c r="U79" s="91">
        <v>749924</v>
      </c>
      <c r="X79" s="91">
        <v>129530.06</v>
      </c>
      <c r="Y79" s="91">
        <v>72667.98</v>
      </c>
      <c r="Z79" s="91">
        <v>13408</v>
      </c>
    </row>
    <row r="80" spans="1:28" x14ac:dyDescent="0.2">
      <c r="A80" s="252" t="s">
        <v>1993</v>
      </c>
      <c r="B80" s="90">
        <v>837939.69</v>
      </c>
      <c r="C80" s="90">
        <v>42585</v>
      </c>
      <c r="D80" s="90">
        <v>8266.02</v>
      </c>
      <c r="E80" s="252">
        <v>382791.55</v>
      </c>
      <c r="F80" s="252">
        <v>87420.34</v>
      </c>
      <c r="G80" s="232">
        <v>63113</v>
      </c>
      <c r="H80" s="232">
        <v>59400</v>
      </c>
      <c r="J80" s="232">
        <v>0</v>
      </c>
      <c r="N80" s="252">
        <v>1725194.64</v>
      </c>
      <c r="O80" s="74">
        <v>564545.94999999995</v>
      </c>
      <c r="Q80" s="74">
        <v>1513.89</v>
      </c>
      <c r="U80" s="91">
        <v>220245</v>
      </c>
      <c r="W80" s="91">
        <v>6050</v>
      </c>
      <c r="X80" s="91">
        <v>168259.96</v>
      </c>
      <c r="Y80" s="91">
        <v>79429.039999999994</v>
      </c>
    </row>
    <row r="81" spans="1:28" x14ac:dyDescent="0.2">
      <c r="A81" s="252" t="s">
        <v>1994</v>
      </c>
      <c r="B81" s="90">
        <v>440631.26</v>
      </c>
      <c r="C81" s="90">
        <v>0</v>
      </c>
      <c r="D81" s="90">
        <v>26962.74</v>
      </c>
      <c r="E81" s="252">
        <v>-696433.26</v>
      </c>
      <c r="F81" s="252">
        <v>-131698.20000000001</v>
      </c>
      <c r="G81" s="232">
        <v>0</v>
      </c>
      <c r="H81" s="232">
        <v>29330</v>
      </c>
      <c r="J81" s="232">
        <v>7.9</v>
      </c>
      <c r="N81" s="252">
        <v>613262.28</v>
      </c>
      <c r="O81" s="74">
        <v>401149.75</v>
      </c>
      <c r="Q81" s="74">
        <v>931.54</v>
      </c>
      <c r="S81" s="74">
        <v>283330</v>
      </c>
      <c r="T81" s="74">
        <v>30</v>
      </c>
      <c r="U81" s="91">
        <v>479850</v>
      </c>
      <c r="X81" s="91">
        <v>170675.35</v>
      </c>
      <c r="Y81" s="91">
        <v>22386.6</v>
      </c>
      <c r="AB81" s="91">
        <v>500</v>
      </c>
    </row>
    <row r="82" spans="1:28" x14ac:dyDescent="0.2">
      <c r="A82" s="252" t="s">
        <v>1995</v>
      </c>
      <c r="B82" s="90">
        <v>33775.040000000001</v>
      </c>
      <c r="C82" s="90">
        <v>0</v>
      </c>
      <c r="D82" s="90">
        <v>28928.15</v>
      </c>
      <c r="E82" s="252">
        <v>202691.11</v>
      </c>
      <c r="F82" s="252">
        <v>69340.2</v>
      </c>
      <c r="G82" s="232">
        <v>1820</v>
      </c>
      <c r="H82" s="232">
        <v>24977.23</v>
      </c>
      <c r="J82" s="232">
        <v>29.81</v>
      </c>
      <c r="M82" s="252">
        <v>-22552</v>
      </c>
      <c r="N82" s="252">
        <v>788047.76</v>
      </c>
      <c r="O82" s="74">
        <v>369055.75</v>
      </c>
      <c r="Q82" s="74">
        <v>435.16</v>
      </c>
      <c r="S82" s="74">
        <v>315180</v>
      </c>
      <c r="U82" s="91">
        <v>511865</v>
      </c>
      <c r="W82" s="91">
        <v>4080</v>
      </c>
      <c r="X82" s="91">
        <v>334041.83</v>
      </c>
      <c r="Y82" s="91">
        <v>23470.78</v>
      </c>
      <c r="AB82" s="91">
        <v>500</v>
      </c>
    </row>
    <row r="83" spans="1:28" x14ac:dyDescent="0.2">
      <c r="A83" s="252" t="s">
        <v>1996</v>
      </c>
      <c r="B83" s="90">
        <v>443676.31</v>
      </c>
      <c r="C83" s="90">
        <v>0</v>
      </c>
      <c r="D83" s="90">
        <v>9109.1</v>
      </c>
      <c r="E83" s="252">
        <v>291908.25</v>
      </c>
      <c r="F83" s="252">
        <v>48535.040000000001</v>
      </c>
      <c r="H83" s="232">
        <v>23839.15</v>
      </c>
      <c r="J83" s="232">
        <v>6</v>
      </c>
      <c r="N83" s="252">
        <v>123193.16</v>
      </c>
      <c r="O83" s="74">
        <v>242127.07</v>
      </c>
      <c r="P83" s="74">
        <v>51150</v>
      </c>
      <c r="Q83" s="74">
        <v>829.42</v>
      </c>
      <c r="S83" s="74">
        <v>484095.6</v>
      </c>
      <c r="T83" s="74">
        <v>1590</v>
      </c>
      <c r="U83" s="91">
        <v>615240.6</v>
      </c>
      <c r="X83" s="91">
        <v>118429.11</v>
      </c>
      <c r="Y83" s="91">
        <v>24344.32</v>
      </c>
    </row>
    <row r="84" spans="1:28" x14ac:dyDescent="0.2">
      <c r="A84" s="252" t="s">
        <v>2041</v>
      </c>
      <c r="B84" s="90">
        <v>426335.14</v>
      </c>
      <c r="C84" s="90">
        <v>0</v>
      </c>
      <c r="D84" s="90">
        <v>30783.51</v>
      </c>
      <c r="E84" s="252">
        <v>342949.56</v>
      </c>
      <c r="F84" s="252">
        <v>15567.7</v>
      </c>
      <c r="G84" s="232">
        <v>0</v>
      </c>
      <c r="H84" s="232">
        <v>29208.91</v>
      </c>
      <c r="I84" s="232">
        <v>75650</v>
      </c>
      <c r="J84" s="232">
        <v>221.41</v>
      </c>
      <c r="K84" s="252">
        <v>3960</v>
      </c>
      <c r="N84" s="252">
        <v>2101746.27</v>
      </c>
      <c r="O84" s="74">
        <v>357109.73</v>
      </c>
      <c r="Q84" s="74">
        <v>766.08</v>
      </c>
      <c r="S84" s="74">
        <v>424533</v>
      </c>
      <c r="T84" s="74">
        <v>210</v>
      </c>
      <c r="U84" s="91">
        <v>612018</v>
      </c>
      <c r="X84" s="91">
        <v>117969.56</v>
      </c>
      <c r="Y84" s="91">
        <v>58381.98</v>
      </c>
      <c r="AB84" s="91">
        <v>500</v>
      </c>
    </row>
    <row r="85" spans="1:28" x14ac:dyDescent="0.2">
      <c r="A85" s="252" t="s">
        <v>1997</v>
      </c>
      <c r="B85" s="90">
        <v>672997.66</v>
      </c>
      <c r="C85" s="90">
        <v>0</v>
      </c>
      <c r="D85" s="90">
        <v>91819.27</v>
      </c>
      <c r="E85" s="252">
        <v>1020306.53</v>
      </c>
      <c r="F85" s="252">
        <v>112380.04</v>
      </c>
      <c r="G85" s="232">
        <v>0</v>
      </c>
      <c r="I85" s="232">
        <v>21</v>
      </c>
      <c r="N85" s="252">
        <v>1047464</v>
      </c>
      <c r="O85" s="74">
        <v>727139.77</v>
      </c>
      <c r="P85" s="74">
        <v>240900</v>
      </c>
      <c r="Q85" s="74">
        <v>862.04</v>
      </c>
      <c r="S85" s="74">
        <v>632751.80000000005</v>
      </c>
      <c r="U85" s="91">
        <v>849391.8</v>
      </c>
      <c r="X85" s="91">
        <v>190479.63</v>
      </c>
      <c r="Y85" s="91">
        <v>64732.75</v>
      </c>
    </row>
    <row r="86" spans="1:28" x14ac:dyDescent="0.2">
      <c r="A86" s="252" t="s">
        <v>1998</v>
      </c>
      <c r="B86" s="90">
        <v>1183530.32</v>
      </c>
      <c r="C86" s="90">
        <v>0</v>
      </c>
      <c r="D86" s="90">
        <v>72267.63</v>
      </c>
      <c r="E86" s="252">
        <v>3725067.15</v>
      </c>
      <c r="F86" s="252">
        <v>325803.90999999997</v>
      </c>
      <c r="G86" s="232">
        <v>0</v>
      </c>
      <c r="I86" s="232">
        <v>197100.9</v>
      </c>
      <c r="N86" s="252">
        <v>14214425</v>
      </c>
      <c r="O86" s="74">
        <v>1629029.09</v>
      </c>
      <c r="P86" s="74">
        <v>527097</v>
      </c>
      <c r="Q86" s="74">
        <v>1285.68</v>
      </c>
      <c r="U86" s="91">
        <v>542959</v>
      </c>
      <c r="V86" s="91">
        <v>132034</v>
      </c>
      <c r="W86" s="91">
        <v>6863</v>
      </c>
      <c r="X86" s="91">
        <v>942617.91</v>
      </c>
      <c r="Y86" s="91">
        <v>246480.05</v>
      </c>
      <c r="AB86" s="91">
        <v>102800</v>
      </c>
    </row>
    <row r="87" spans="1:28" x14ac:dyDescent="0.2">
      <c r="A87" s="252" t="s">
        <v>1999</v>
      </c>
      <c r="B87" s="90">
        <v>1531816.13</v>
      </c>
      <c r="D87" s="90">
        <v>82183.91</v>
      </c>
      <c r="E87" s="252">
        <v>1137457.6299999999</v>
      </c>
      <c r="F87" s="252">
        <v>307812.87</v>
      </c>
      <c r="N87" s="252">
        <v>1212550.31</v>
      </c>
      <c r="O87" s="74">
        <v>2274044.96</v>
      </c>
      <c r="P87" s="74">
        <v>25000</v>
      </c>
      <c r="Q87" s="74">
        <v>1441.23</v>
      </c>
      <c r="S87" s="74">
        <v>1135302</v>
      </c>
      <c r="U87" s="91">
        <v>2045867</v>
      </c>
      <c r="X87" s="91">
        <v>322427.2</v>
      </c>
      <c r="Y87" s="91">
        <v>128812.89</v>
      </c>
    </row>
    <row r="88" spans="1:28" x14ac:dyDescent="0.2">
      <c r="A88" s="252" t="s">
        <v>2000</v>
      </c>
      <c r="B88" s="90">
        <v>661107.27</v>
      </c>
      <c r="C88" s="90">
        <v>0</v>
      </c>
      <c r="D88" s="90">
        <v>106798.83</v>
      </c>
      <c r="E88" s="252">
        <v>3332276.97</v>
      </c>
      <c r="F88" s="252">
        <v>164687.92000000001</v>
      </c>
      <c r="I88" s="232">
        <v>131988</v>
      </c>
      <c r="M88" s="252">
        <v>225567.45</v>
      </c>
      <c r="N88" s="252">
        <v>1047464</v>
      </c>
      <c r="O88" s="74">
        <v>847038.71</v>
      </c>
      <c r="P88" s="74">
        <v>120000</v>
      </c>
      <c r="Q88" s="74">
        <v>1075.6099999999999</v>
      </c>
      <c r="S88" s="74">
        <v>912306</v>
      </c>
      <c r="U88" s="91">
        <v>1360086</v>
      </c>
      <c r="X88" s="91">
        <v>142490.04999999999</v>
      </c>
      <c r="Y88" s="91">
        <v>137087.82999999999</v>
      </c>
      <c r="AB88" s="91">
        <v>69197</v>
      </c>
    </row>
    <row r="89" spans="1:28" x14ac:dyDescent="0.2">
      <c r="A89" s="252" t="s">
        <v>2001</v>
      </c>
      <c r="B89" s="90">
        <v>532894.69999999995</v>
      </c>
      <c r="C89" s="90">
        <v>2300</v>
      </c>
      <c r="D89" s="90">
        <v>408159.31</v>
      </c>
      <c r="E89" s="252">
        <v>1831726.45</v>
      </c>
      <c r="F89" s="252">
        <v>323267.32</v>
      </c>
      <c r="G89" s="232">
        <v>0</v>
      </c>
      <c r="K89" s="252">
        <v>124684</v>
      </c>
      <c r="N89" s="252">
        <v>2617329.11</v>
      </c>
      <c r="O89" s="74">
        <v>912432.36</v>
      </c>
      <c r="P89" s="74">
        <v>171597</v>
      </c>
      <c r="Q89" s="74">
        <v>494.33</v>
      </c>
      <c r="S89" s="74">
        <v>521220</v>
      </c>
      <c r="U89" s="91">
        <v>888859</v>
      </c>
      <c r="W89" s="91">
        <v>3650</v>
      </c>
      <c r="X89" s="91">
        <v>258246.06</v>
      </c>
      <c r="Y89" s="91">
        <v>116812.44</v>
      </c>
    </row>
    <row r="90" spans="1:28" x14ac:dyDescent="0.2">
      <c r="A90" s="252" t="s">
        <v>2002</v>
      </c>
      <c r="B90" s="90">
        <v>244871.03</v>
      </c>
      <c r="C90" s="90">
        <v>22644.25</v>
      </c>
      <c r="D90" s="90">
        <v>29271.86</v>
      </c>
      <c r="E90" s="252">
        <v>300808.18</v>
      </c>
      <c r="F90" s="252">
        <v>85401.26</v>
      </c>
      <c r="G90" s="232">
        <v>9450</v>
      </c>
      <c r="L90" s="252">
        <v>-472911.46</v>
      </c>
      <c r="M90" s="252">
        <v>1814.86</v>
      </c>
      <c r="N90" s="252">
        <v>1047464</v>
      </c>
      <c r="O90" s="74">
        <v>420901.2</v>
      </c>
      <c r="Q90" s="74">
        <v>273.27999999999997</v>
      </c>
      <c r="S90" s="74">
        <v>296580</v>
      </c>
      <c r="U90" s="91">
        <v>474420</v>
      </c>
      <c r="X90" s="91">
        <v>110359.86</v>
      </c>
      <c r="Y90" s="91">
        <v>31217.439999999999</v>
      </c>
    </row>
    <row r="91" spans="1:28" x14ac:dyDescent="0.2">
      <c r="A91" s="252" t="s">
        <v>2003</v>
      </c>
      <c r="B91" s="90">
        <v>470423.54</v>
      </c>
      <c r="C91" s="90">
        <v>0</v>
      </c>
      <c r="D91" s="90">
        <v>356211.7</v>
      </c>
      <c r="E91" s="252">
        <v>8599740.9600000009</v>
      </c>
      <c r="F91" s="252">
        <v>177940.47</v>
      </c>
      <c r="G91" s="232">
        <v>21000</v>
      </c>
      <c r="H91" s="232">
        <v>46425</v>
      </c>
      <c r="I91" s="232">
        <v>231481</v>
      </c>
      <c r="J91" s="232">
        <v>0.27</v>
      </c>
      <c r="N91" s="252">
        <v>1215671.21</v>
      </c>
      <c r="O91" s="74">
        <v>1210244.24</v>
      </c>
      <c r="Q91" s="74">
        <v>921.96</v>
      </c>
      <c r="S91" s="74">
        <v>948900</v>
      </c>
      <c r="U91" s="91">
        <v>1683740</v>
      </c>
      <c r="X91" s="91">
        <v>259182.63</v>
      </c>
      <c r="Y91" s="91">
        <v>217918.49</v>
      </c>
      <c r="AB91" s="91">
        <v>30000</v>
      </c>
    </row>
    <row r="92" spans="1:28" x14ac:dyDescent="0.2">
      <c r="A92" s="252" t="s">
        <v>2004</v>
      </c>
      <c r="B92" s="90">
        <v>206582.3</v>
      </c>
      <c r="C92" s="90">
        <v>2220</v>
      </c>
      <c r="D92" s="90">
        <v>37435</v>
      </c>
      <c r="E92" s="252">
        <v>1160722</v>
      </c>
      <c r="F92" s="252">
        <v>83385.179999999993</v>
      </c>
      <c r="G92" s="232">
        <v>23140</v>
      </c>
      <c r="H92" s="232">
        <v>21384.26</v>
      </c>
      <c r="I92" s="232">
        <v>18</v>
      </c>
      <c r="J92" s="232">
        <v>18.64</v>
      </c>
      <c r="K92" s="252">
        <v>23615</v>
      </c>
      <c r="L92" s="252">
        <v>-134642.35</v>
      </c>
      <c r="M92" s="252">
        <v>-138294.18</v>
      </c>
      <c r="N92" s="252">
        <v>1849378.08</v>
      </c>
      <c r="O92" s="74">
        <v>312314.15000000002</v>
      </c>
      <c r="S92" s="74">
        <v>727740</v>
      </c>
      <c r="U92" s="91">
        <v>880856</v>
      </c>
      <c r="V92" s="91">
        <v>4020</v>
      </c>
      <c r="X92" s="91">
        <v>131801.06</v>
      </c>
      <c r="Y92" s="91">
        <v>93973.29</v>
      </c>
    </row>
    <row r="93" spans="1:28" x14ac:dyDescent="0.2">
      <c r="A93" s="252" t="s">
        <v>2005</v>
      </c>
      <c r="B93" s="90">
        <v>486294.67</v>
      </c>
      <c r="C93" s="90">
        <v>49054.75</v>
      </c>
      <c r="D93" s="90">
        <v>45605.01</v>
      </c>
      <c r="E93" s="252">
        <v>1398928.34</v>
      </c>
      <c r="F93" s="252">
        <v>148881.42000000001</v>
      </c>
      <c r="G93" s="232">
        <v>13900</v>
      </c>
      <c r="J93" s="232">
        <v>129.91</v>
      </c>
      <c r="N93" s="252">
        <v>281440</v>
      </c>
      <c r="O93" s="74">
        <v>887482.31</v>
      </c>
      <c r="Q93" s="74">
        <v>1.02</v>
      </c>
      <c r="U93" s="91">
        <v>398250</v>
      </c>
      <c r="W93" s="91">
        <v>480</v>
      </c>
      <c r="X93" s="91">
        <v>197349.67</v>
      </c>
      <c r="Y93" s="91">
        <v>156227.44</v>
      </c>
    </row>
    <row r="94" spans="1:28" x14ac:dyDescent="0.2">
      <c r="A94" s="252" t="s">
        <v>2006</v>
      </c>
      <c r="B94" s="90">
        <v>337043.43</v>
      </c>
      <c r="C94" s="90">
        <v>0</v>
      </c>
      <c r="D94" s="90">
        <v>209443.13</v>
      </c>
      <c r="E94" s="252">
        <v>3325574.28</v>
      </c>
      <c r="F94" s="252">
        <v>456997.61</v>
      </c>
      <c r="M94" s="252">
        <v>728.72</v>
      </c>
      <c r="N94" s="252">
        <v>2812906.16</v>
      </c>
      <c r="O94" s="74">
        <v>703103.69</v>
      </c>
      <c r="Q94" s="74">
        <v>518.25</v>
      </c>
      <c r="S94" s="74">
        <v>836700</v>
      </c>
      <c r="U94" s="91">
        <v>1073710</v>
      </c>
      <c r="V94" s="91">
        <v>24000</v>
      </c>
      <c r="X94" s="91">
        <v>274535.32</v>
      </c>
      <c r="Y94" s="91">
        <v>212622.31</v>
      </c>
    </row>
    <row r="95" spans="1:28" x14ac:dyDescent="0.2">
      <c r="A95" s="252" t="s">
        <v>2007</v>
      </c>
      <c r="B95" s="90">
        <v>325746.40999999997</v>
      </c>
      <c r="C95" s="90">
        <v>0</v>
      </c>
      <c r="D95" s="90">
        <v>9199.6200000000008</v>
      </c>
      <c r="E95" s="252">
        <v>-973048.07</v>
      </c>
      <c r="F95" s="252">
        <v>-125627.79</v>
      </c>
      <c r="G95" s="232">
        <v>36170</v>
      </c>
      <c r="H95" s="232">
        <v>250</v>
      </c>
      <c r="I95" s="232">
        <v>18395</v>
      </c>
      <c r="K95" s="252">
        <v>13108</v>
      </c>
      <c r="N95" s="252">
        <v>1047464</v>
      </c>
      <c r="O95" s="74">
        <v>633646.49</v>
      </c>
      <c r="Q95" s="74">
        <v>471.78</v>
      </c>
      <c r="S95" s="74">
        <v>544080</v>
      </c>
      <c r="U95" s="91">
        <v>808510</v>
      </c>
      <c r="X95" s="91">
        <v>180312.55</v>
      </c>
      <c r="Y95" s="91">
        <v>107962.46</v>
      </c>
    </row>
    <row r="96" spans="1:28" x14ac:dyDescent="0.2">
      <c r="A96" s="252" t="s">
        <v>2008</v>
      </c>
      <c r="B96" s="90">
        <v>503661.73</v>
      </c>
      <c r="C96" s="90">
        <v>0</v>
      </c>
      <c r="D96" s="90">
        <v>55392.26</v>
      </c>
      <c r="E96" s="252">
        <v>1006868.93</v>
      </c>
      <c r="F96" s="252">
        <v>487756.89</v>
      </c>
      <c r="G96" s="232">
        <v>0</v>
      </c>
      <c r="I96" s="232">
        <v>23615</v>
      </c>
      <c r="N96" s="252">
        <v>1334838.29</v>
      </c>
      <c r="O96" s="74">
        <v>1030253.71</v>
      </c>
      <c r="P96" s="74">
        <v>109130</v>
      </c>
      <c r="Q96" s="74">
        <v>783.12</v>
      </c>
      <c r="U96" s="91">
        <v>512620</v>
      </c>
      <c r="V96" s="91">
        <v>4412</v>
      </c>
      <c r="X96" s="91">
        <v>232842.29</v>
      </c>
      <c r="Y96" s="91">
        <v>97956.51</v>
      </c>
    </row>
    <row r="97" spans="1:28" x14ac:dyDescent="0.2">
      <c r="A97" s="252" t="s">
        <v>2009</v>
      </c>
      <c r="B97" s="90">
        <v>242422.9</v>
      </c>
      <c r="C97" s="90">
        <v>3656</v>
      </c>
      <c r="D97" s="90">
        <v>299440.59999999998</v>
      </c>
      <c r="E97" s="252">
        <v>1602498.14</v>
      </c>
      <c r="F97" s="252">
        <v>1198073.8400000001</v>
      </c>
      <c r="K97" s="252">
        <v>15605</v>
      </c>
      <c r="M97" s="252">
        <v>2612076.5099999998</v>
      </c>
      <c r="N97" s="252">
        <v>613325.81999999995</v>
      </c>
      <c r="O97" s="74">
        <v>870515.64</v>
      </c>
      <c r="P97" s="74">
        <v>180</v>
      </c>
      <c r="R97" s="74">
        <v>843.57</v>
      </c>
      <c r="S97" s="74">
        <v>274680</v>
      </c>
      <c r="T97" s="74">
        <v>6174</v>
      </c>
      <c r="U97" s="91">
        <v>716695</v>
      </c>
      <c r="X97" s="91">
        <v>115481.57</v>
      </c>
      <c r="Y97" s="91">
        <v>92992.49</v>
      </c>
    </row>
    <row r="98" spans="1:28" x14ac:dyDescent="0.2">
      <c r="A98" s="252" t="s">
        <v>2010</v>
      </c>
      <c r="B98" s="90">
        <v>664107.89</v>
      </c>
      <c r="C98" s="90">
        <v>0</v>
      </c>
      <c r="D98" s="90">
        <v>149176.46</v>
      </c>
      <c r="E98" s="252">
        <v>1014995.27</v>
      </c>
      <c r="F98" s="252">
        <v>70733.86</v>
      </c>
      <c r="N98" s="252">
        <v>1790978.12</v>
      </c>
      <c r="O98" s="74">
        <v>932928.94</v>
      </c>
      <c r="Q98" s="74">
        <v>1288.68</v>
      </c>
      <c r="S98" s="74">
        <v>783866.2</v>
      </c>
      <c r="U98" s="91">
        <v>1135966.2</v>
      </c>
      <c r="W98" s="91">
        <v>13606</v>
      </c>
      <c r="X98" s="91">
        <v>211734.84</v>
      </c>
      <c r="Y98" s="91">
        <v>90585.43</v>
      </c>
      <c r="AB98" s="91">
        <v>5699.7</v>
      </c>
    </row>
    <row r="99" spans="1:28" x14ac:dyDescent="0.2">
      <c r="A99" s="252" t="s">
        <v>2011</v>
      </c>
      <c r="B99" s="90">
        <v>1921997.3</v>
      </c>
      <c r="C99" s="90">
        <v>0</v>
      </c>
      <c r="D99" s="90">
        <v>104077.2</v>
      </c>
      <c r="E99" s="252">
        <v>4047126.01</v>
      </c>
      <c r="F99" s="252">
        <v>1218348.8</v>
      </c>
      <c r="G99" s="232">
        <v>0</v>
      </c>
      <c r="J99" s="232">
        <v>0</v>
      </c>
      <c r="K99" s="252">
        <v>164284</v>
      </c>
      <c r="N99" s="252">
        <v>1047464</v>
      </c>
      <c r="O99" s="74">
        <v>2033525.22</v>
      </c>
      <c r="P99" s="74">
        <v>234803</v>
      </c>
      <c r="Q99" s="74">
        <v>2044.92</v>
      </c>
      <c r="S99" s="74">
        <v>820380</v>
      </c>
      <c r="U99" s="91">
        <v>1201260</v>
      </c>
      <c r="X99" s="91">
        <v>390420.35</v>
      </c>
      <c r="Y99" s="91">
        <v>357797.86</v>
      </c>
    </row>
    <row r="100" spans="1:28" x14ac:dyDescent="0.2">
      <c r="A100" s="252" t="s">
        <v>2012</v>
      </c>
      <c r="B100" s="90">
        <v>202339.47</v>
      </c>
      <c r="C100" s="90">
        <v>0</v>
      </c>
      <c r="D100" s="90">
        <v>82142.31</v>
      </c>
      <c r="E100" s="252">
        <v>1002561.24</v>
      </c>
      <c r="F100" s="252">
        <v>125186.42</v>
      </c>
      <c r="G100" s="232">
        <v>12400</v>
      </c>
      <c r="I100" s="232">
        <v>70750</v>
      </c>
      <c r="J100" s="232">
        <v>57.67</v>
      </c>
      <c r="K100" s="252">
        <v>151225</v>
      </c>
      <c r="N100" s="252">
        <v>1768225.65</v>
      </c>
      <c r="O100" s="74">
        <v>719577.61</v>
      </c>
      <c r="Q100" s="74">
        <v>374.69</v>
      </c>
      <c r="U100" s="91">
        <v>314840</v>
      </c>
      <c r="X100" s="91">
        <v>386709.71</v>
      </c>
      <c r="Y100" s="91">
        <v>79267.789999999994</v>
      </c>
    </row>
    <row r="101" spans="1:28" x14ac:dyDescent="0.2">
      <c r="A101" s="252" t="s">
        <v>2042</v>
      </c>
      <c r="B101" s="90">
        <v>462681.29</v>
      </c>
      <c r="C101" s="90">
        <v>0</v>
      </c>
      <c r="D101" s="90">
        <v>47832.91</v>
      </c>
      <c r="E101" s="252">
        <v>883444.2</v>
      </c>
      <c r="F101" s="252">
        <v>102208.46</v>
      </c>
      <c r="N101" s="252">
        <v>1440650.38</v>
      </c>
      <c r="O101" s="74">
        <v>833931.27</v>
      </c>
      <c r="Q101" s="74">
        <v>836.21</v>
      </c>
      <c r="S101" s="74">
        <v>1066020</v>
      </c>
      <c r="U101" s="91">
        <v>1397790</v>
      </c>
      <c r="X101" s="91">
        <v>241202.07</v>
      </c>
      <c r="Y101" s="91">
        <v>128854</v>
      </c>
    </row>
    <row r="102" spans="1:28" x14ac:dyDescent="0.2">
      <c r="A102" s="252" t="s">
        <v>2013</v>
      </c>
      <c r="B102" s="90">
        <v>380419.26</v>
      </c>
      <c r="C102" s="90">
        <v>0</v>
      </c>
      <c r="D102" s="90">
        <v>20351.64</v>
      </c>
      <c r="E102" s="252">
        <v>1511516.94</v>
      </c>
      <c r="F102" s="252">
        <v>261798.91</v>
      </c>
      <c r="J102" s="232">
        <v>0</v>
      </c>
      <c r="N102" s="252">
        <v>2439714</v>
      </c>
      <c r="O102" s="74">
        <v>447927.99</v>
      </c>
      <c r="P102" s="74">
        <v>40000</v>
      </c>
      <c r="Q102" s="74">
        <v>512.44000000000005</v>
      </c>
      <c r="S102" s="74">
        <v>679570</v>
      </c>
      <c r="T102" s="74">
        <v>3000</v>
      </c>
      <c r="U102" s="91">
        <v>726520</v>
      </c>
      <c r="X102" s="91">
        <v>191533.23</v>
      </c>
      <c r="Y102" s="91">
        <v>155469.13</v>
      </c>
    </row>
    <row r="103" spans="1:28" x14ac:dyDescent="0.2">
      <c r="A103" s="252" t="s">
        <v>2014</v>
      </c>
      <c r="B103" s="90">
        <v>251453.4</v>
      </c>
      <c r="C103" s="90">
        <v>0</v>
      </c>
      <c r="D103" s="90">
        <v>30451.81</v>
      </c>
      <c r="E103" s="252">
        <v>1088436.5900000001</v>
      </c>
      <c r="F103" s="252">
        <v>128314.66</v>
      </c>
      <c r="I103" s="232">
        <v>360</v>
      </c>
      <c r="J103" s="232">
        <v>1542.05</v>
      </c>
      <c r="M103" s="252">
        <v>-3050.56</v>
      </c>
      <c r="N103" s="252">
        <v>3137825</v>
      </c>
      <c r="O103" s="74">
        <v>558030.43000000005</v>
      </c>
      <c r="Q103" s="74">
        <v>447.06</v>
      </c>
      <c r="S103" s="74">
        <v>870000</v>
      </c>
      <c r="T103" s="74">
        <v>1500</v>
      </c>
      <c r="U103" s="91">
        <v>1051760</v>
      </c>
      <c r="V103" s="91">
        <v>2520</v>
      </c>
      <c r="X103" s="91">
        <v>198318.55</v>
      </c>
      <c r="Y103" s="91">
        <v>123258.14</v>
      </c>
    </row>
    <row r="104" spans="1:28" x14ac:dyDescent="0.2">
      <c r="A104" s="252" t="s">
        <v>2017</v>
      </c>
      <c r="B104" s="90">
        <v>8643.7900000000009</v>
      </c>
      <c r="C104" s="90">
        <v>0</v>
      </c>
      <c r="D104" s="90">
        <v>44033.69</v>
      </c>
      <c r="E104" s="252">
        <v>1283719.99</v>
      </c>
      <c r="F104" s="252">
        <v>369133.71</v>
      </c>
      <c r="G104" s="232">
        <v>0</v>
      </c>
      <c r="H104" s="232">
        <v>1624.99</v>
      </c>
      <c r="J104" s="232">
        <v>3917.99</v>
      </c>
      <c r="M104" s="252">
        <v>400555.98</v>
      </c>
      <c r="N104" s="252">
        <v>1499736.2</v>
      </c>
      <c r="O104" s="74">
        <v>650636.57999999996</v>
      </c>
      <c r="Q104" s="74">
        <v>100.55</v>
      </c>
      <c r="S104" s="74">
        <v>455910</v>
      </c>
      <c r="T104" s="74">
        <v>3000</v>
      </c>
      <c r="U104" s="91">
        <v>670470</v>
      </c>
      <c r="X104" s="91">
        <v>294276.99</v>
      </c>
      <c r="Y104" s="91">
        <v>88019.38</v>
      </c>
    </row>
    <row r="105" spans="1:28" x14ac:dyDescent="0.2">
      <c r="A105" s="252" t="s">
        <v>2018</v>
      </c>
      <c r="B105" s="90">
        <v>265809.21999999997</v>
      </c>
      <c r="C105" s="90">
        <v>0</v>
      </c>
      <c r="D105" s="90">
        <v>76115.05</v>
      </c>
      <c r="E105" s="252">
        <v>608463.18000000005</v>
      </c>
      <c r="F105" s="252">
        <v>339087.48</v>
      </c>
      <c r="H105" s="232">
        <v>2350.73</v>
      </c>
      <c r="J105" s="232">
        <v>2045.48</v>
      </c>
      <c r="M105" s="252">
        <v>70153.490000000005</v>
      </c>
      <c r="N105" s="252">
        <v>2219622</v>
      </c>
      <c r="O105" s="74">
        <v>518440.68</v>
      </c>
      <c r="Q105" s="74">
        <v>546.77</v>
      </c>
      <c r="S105" s="74">
        <v>523390</v>
      </c>
      <c r="T105" s="74">
        <v>128178</v>
      </c>
      <c r="U105" s="91">
        <v>782450</v>
      </c>
      <c r="X105" s="91">
        <v>315973.69</v>
      </c>
      <c r="Y105" s="91">
        <v>106130.88</v>
      </c>
    </row>
    <row r="106" spans="1:28" x14ac:dyDescent="0.2">
      <c r="A106" s="252" t="s">
        <v>2020</v>
      </c>
      <c r="B106" s="90">
        <v>230969.84</v>
      </c>
      <c r="C106" s="90">
        <v>0</v>
      </c>
      <c r="D106" s="90">
        <v>61883.72</v>
      </c>
      <c r="E106" s="252">
        <v>924805.97</v>
      </c>
      <c r="F106" s="252">
        <v>291143.93</v>
      </c>
      <c r="H106" s="232">
        <v>17400</v>
      </c>
      <c r="J106" s="232">
        <v>34.85</v>
      </c>
      <c r="M106" s="252">
        <v>16000</v>
      </c>
      <c r="N106" s="252">
        <v>1687514</v>
      </c>
      <c r="O106" s="74">
        <v>609083.65</v>
      </c>
      <c r="Q106" s="74">
        <v>441.53</v>
      </c>
      <c r="S106" s="74">
        <v>167110</v>
      </c>
      <c r="U106" s="91">
        <v>420286</v>
      </c>
      <c r="W106" s="91">
        <v>592</v>
      </c>
      <c r="X106" s="91">
        <v>226489.01</v>
      </c>
      <c r="Y106" s="91">
        <v>91596.06</v>
      </c>
    </row>
    <row r="107" spans="1:28" x14ac:dyDescent="0.2">
      <c r="A107" s="252" t="s">
        <v>2022</v>
      </c>
      <c r="B107" s="90">
        <v>517499.16</v>
      </c>
      <c r="C107" s="90">
        <v>0</v>
      </c>
      <c r="D107" s="90">
        <v>111208.35</v>
      </c>
      <c r="E107" s="252">
        <v>886254.57</v>
      </c>
      <c r="F107" s="252">
        <v>164779.74</v>
      </c>
      <c r="G107" s="232">
        <v>0</v>
      </c>
      <c r="J107" s="232">
        <v>292.52</v>
      </c>
      <c r="M107" s="252">
        <v>2121.8000000000002</v>
      </c>
      <c r="N107" s="252">
        <v>4303318.3099999996</v>
      </c>
      <c r="O107" s="74">
        <v>791926.53</v>
      </c>
      <c r="Q107" s="74">
        <v>962.01</v>
      </c>
      <c r="S107" s="74">
        <v>1226919</v>
      </c>
      <c r="U107" s="91">
        <v>1565189</v>
      </c>
      <c r="X107" s="91">
        <v>269431.51</v>
      </c>
      <c r="Y107" s="91">
        <v>76580.160000000003</v>
      </c>
    </row>
    <row r="108" spans="1:28" x14ac:dyDescent="0.2">
      <c r="A108" s="252" t="s">
        <v>2023</v>
      </c>
      <c r="B108" s="90">
        <v>246424.03</v>
      </c>
      <c r="C108" s="90">
        <v>0</v>
      </c>
      <c r="D108" s="90">
        <v>27699.21</v>
      </c>
      <c r="E108" s="252">
        <v>707731.67</v>
      </c>
      <c r="F108" s="252">
        <v>165367.47</v>
      </c>
      <c r="H108" s="232">
        <v>8357</v>
      </c>
      <c r="J108" s="232">
        <v>154</v>
      </c>
      <c r="M108" s="252">
        <v>10700</v>
      </c>
      <c r="N108" s="252">
        <v>2346487</v>
      </c>
      <c r="O108" s="74">
        <v>306633.78999999998</v>
      </c>
      <c r="Q108" s="74">
        <v>503.6</v>
      </c>
      <c r="S108" s="74">
        <v>704639.7</v>
      </c>
      <c r="U108" s="91">
        <v>813239.7</v>
      </c>
      <c r="X108" s="91">
        <v>189018.56</v>
      </c>
      <c r="Y108" s="91">
        <v>95302.6</v>
      </c>
    </row>
    <row r="109" spans="1:28" x14ac:dyDescent="0.2">
      <c r="A109" s="252" t="s">
        <v>2024</v>
      </c>
      <c r="B109" s="90">
        <v>460521.33</v>
      </c>
      <c r="C109" s="90">
        <v>0</v>
      </c>
      <c r="D109" s="90">
        <v>108562.61</v>
      </c>
      <c r="E109" s="252">
        <v>1061897.67</v>
      </c>
      <c r="F109" s="252">
        <v>173037.4</v>
      </c>
      <c r="G109" s="232">
        <v>0</v>
      </c>
      <c r="H109" s="232">
        <v>29447.3</v>
      </c>
      <c r="J109" s="232">
        <v>182.04</v>
      </c>
      <c r="M109" s="252">
        <v>14300</v>
      </c>
      <c r="N109" s="252">
        <v>2125037.4300000002</v>
      </c>
      <c r="O109" s="74">
        <v>744726.18</v>
      </c>
      <c r="Q109" s="74">
        <v>673.65</v>
      </c>
      <c r="S109" s="74">
        <v>638667.5</v>
      </c>
      <c r="T109" s="74">
        <v>225120</v>
      </c>
      <c r="U109" s="91">
        <v>907647.5</v>
      </c>
      <c r="X109" s="91">
        <v>375613.21</v>
      </c>
      <c r="Y109" s="91">
        <v>102987.24</v>
      </c>
      <c r="AB109" s="91">
        <v>500</v>
      </c>
    </row>
    <row r="110" spans="1:28" x14ac:dyDescent="0.2">
      <c r="A110" s="252" t="s">
        <v>2025</v>
      </c>
      <c r="B110" s="90">
        <v>592783.85</v>
      </c>
      <c r="C110" s="90">
        <v>0</v>
      </c>
      <c r="D110" s="90">
        <v>1103.58</v>
      </c>
      <c r="E110" s="252">
        <v>2979986.85</v>
      </c>
      <c r="F110" s="252">
        <v>134034.04999999999</v>
      </c>
      <c r="H110" s="232">
        <v>33215.99</v>
      </c>
      <c r="J110" s="232">
        <v>154</v>
      </c>
      <c r="M110" s="252">
        <v>16700</v>
      </c>
      <c r="N110" s="252">
        <v>1196485.3400000001</v>
      </c>
      <c r="O110" s="74">
        <v>576766.27</v>
      </c>
      <c r="Q110" s="74">
        <v>1123.24</v>
      </c>
      <c r="S110" s="74">
        <v>548322.5</v>
      </c>
      <c r="T110" s="74">
        <v>346246</v>
      </c>
      <c r="U110" s="91">
        <v>896862.5</v>
      </c>
      <c r="X110" s="91">
        <v>376425.7</v>
      </c>
      <c r="Y110" s="91">
        <v>124448.7</v>
      </c>
      <c r="AB110" s="91">
        <v>500</v>
      </c>
    </row>
    <row r="111" spans="1:28" x14ac:dyDescent="0.2">
      <c r="A111" s="252" t="s">
        <v>2043</v>
      </c>
      <c r="B111" s="90">
        <v>245571.98</v>
      </c>
      <c r="C111" s="90">
        <v>0</v>
      </c>
      <c r="D111" s="90">
        <v>11836</v>
      </c>
      <c r="E111" s="252">
        <v>544551.28</v>
      </c>
      <c r="F111" s="252">
        <v>146239.60999999999</v>
      </c>
      <c r="J111" s="232">
        <v>154</v>
      </c>
      <c r="M111" s="252">
        <v>10700</v>
      </c>
      <c r="N111" s="252">
        <v>1169693.49</v>
      </c>
      <c r="O111" s="74">
        <v>398385.96</v>
      </c>
      <c r="Q111" s="74">
        <v>440.19</v>
      </c>
      <c r="S111" s="74">
        <v>401530</v>
      </c>
      <c r="U111" s="91">
        <v>499430</v>
      </c>
      <c r="X111" s="91">
        <v>235410.05</v>
      </c>
      <c r="Y111" s="91">
        <v>90853.4</v>
      </c>
    </row>
    <row r="112" spans="1:28" x14ac:dyDescent="0.2">
      <c r="A112" s="252" t="s">
        <v>2026</v>
      </c>
      <c r="B112" s="90">
        <v>817171.56</v>
      </c>
      <c r="C112" s="90">
        <v>80928.88</v>
      </c>
      <c r="D112" s="90">
        <v>93926.1</v>
      </c>
      <c r="E112" s="252">
        <v>1450129.6</v>
      </c>
      <c r="F112" s="252">
        <v>156066.72</v>
      </c>
      <c r="G112" s="232">
        <v>4750</v>
      </c>
      <c r="H112" s="232">
        <v>62527.64</v>
      </c>
      <c r="J112" s="232">
        <v>156.12</v>
      </c>
      <c r="N112" s="252">
        <v>620039.24</v>
      </c>
      <c r="O112" s="74">
        <v>1009839.89</v>
      </c>
      <c r="Q112" s="74">
        <v>1958.98</v>
      </c>
      <c r="S112" s="74">
        <v>701677.2</v>
      </c>
      <c r="T112" s="74">
        <v>51800</v>
      </c>
      <c r="U112" s="91">
        <v>915097.2</v>
      </c>
      <c r="X112" s="91">
        <v>854247.67</v>
      </c>
      <c r="Y112" s="91">
        <v>132047.98000000001</v>
      </c>
    </row>
    <row r="113" spans="1:27" x14ac:dyDescent="0.2">
      <c r="A113" s="252" t="s">
        <v>2027</v>
      </c>
      <c r="B113" s="90">
        <v>424135.67999999999</v>
      </c>
      <c r="C113" s="90">
        <v>6000</v>
      </c>
      <c r="D113" s="90">
        <v>14011.73</v>
      </c>
      <c r="E113" s="252">
        <v>611922.03</v>
      </c>
      <c r="F113" s="252">
        <v>103468.26</v>
      </c>
      <c r="J113" s="232">
        <v>13.8</v>
      </c>
      <c r="L113" s="252">
        <v>-1949471.62</v>
      </c>
      <c r="M113" s="252">
        <v>1228</v>
      </c>
      <c r="O113" s="74">
        <v>969447.48</v>
      </c>
      <c r="Q113" s="74">
        <v>732.76</v>
      </c>
      <c r="S113" s="74">
        <v>766600</v>
      </c>
      <c r="T113" s="74">
        <v>9000</v>
      </c>
      <c r="U113" s="91">
        <v>1154550</v>
      </c>
      <c r="V113" s="91">
        <v>576</v>
      </c>
      <c r="W113" s="91">
        <v>14062</v>
      </c>
      <c r="X113" s="91">
        <v>687766.88</v>
      </c>
      <c r="Y113" s="91">
        <v>33257.93</v>
      </c>
    </row>
    <row r="114" spans="1:27" x14ac:dyDescent="0.2">
      <c r="A114" s="252" t="s">
        <v>2028</v>
      </c>
      <c r="B114" s="90">
        <v>441223.98</v>
      </c>
      <c r="C114" s="90">
        <v>30600</v>
      </c>
      <c r="D114" s="90">
        <v>40113.699999999997</v>
      </c>
      <c r="E114" s="252">
        <v>876405.82</v>
      </c>
      <c r="F114" s="252">
        <v>131261.75</v>
      </c>
      <c r="J114" s="232">
        <v>0</v>
      </c>
      <c r="L114" s="252">
        <v>390534.44</v>
      </c>
      <c r="M114" s="252">
        <v>-2</v>
      </c>
      <c r="N114" s="252">
        <v>1131001.29</v>
      </c>
      <c r="O114" s="74">
        <v>546018.24</v>
      </c>
      <c r="Q114" s="74">
        <v>992.49</v>
      </c>
      <c r="S114" s="74">
        <v>394320</v>
      </c>
      <c r="U114" s="91">
        <v>577440</v>
      </c>
      <c r="X114" s="91">
        <v>343540.65</v>
      </c>
      <c r="Y114" s="91">
        <v>13029.56</v>
      </c>
    </row>
    <row r="115" spans="1:27" x14ac:dyDescent="0.2">
      <c r="A115" s="252" t="s">
        <v>2029</v>
      </c>
      <c r="B115" s="90">
        <v>393441.74</v>
      </c>
      <c r="C115" s="90">
        <v>61951.88</v>
      </c>
      <c r="D115" s="90">
        <v>34088.089999999997</v>
      </c>
      <c r="E115" s="252">
        <v>969849.58</v>
      </c>
      <c r="F115" s="252">
        <v>288622.87</v>
      </c>
      <c r="J115" s="232">
        <v>0</v>
      </c>
      <c r="N115" s="252">
        <v>1731639.01</v>
      </c>
      <c r="O115" s="74">
        <v>778746.21</v>
      </c>
      <c r="P115" s="74">
        <v>86089</v>
      </c>
      <c r="Q115" s="74">
        <v>1122.05</v>
      </c>
      <c r="S115" s="74">
        <v>935400</v>
      </c>
      <c r="U115" s="91">
        <v>1325730</v>
      </c>
      <c r="W115" s="91">
        <v>3480</v>
      </c>
      <c r="X115" s="91">
        <v>728858.04</v>
      </c>
      <c r="Y115" s="91">
        <v>67400.070000000007</v>
      </c>
    </row>
    <row r="116" spans="1:27" x14ac:dyDescent="0.2">
      <c r="A116" s="252" t="s">
        <v>2030</v>
      </c>
      <c r="B116" s="90">
        <v>97636.85</v>
      </c>
      <c r="C116" s="90">
        <v>11000</v>
      </c>
      <c r="D116" s="90">
        <v>33138.620000000003</v>
      </c>
      <c r="E116" s="252">
        <v>590937.66</v>
      </c>
      <c r="F116" s="252">
        <v>192247.62</v>
      </c>
      <c r="G116" s="232">
        <v>0</v>
      </c>
      <c r="J116" s="232">
        <v>24</v>
      </c>
      <c r="M116" s="252">
        <v>-74.77</v>
      </c>
      <c r="N116" s="252">
        <v>2353915.73</v>
      </c>
      <c r="O116" s="74">
        <v>276467.40999999997</v>
      </c>
      <c r="Q116" s="74">
        <v>244</v>
      </c>
      <c r="S116" s="74">
        <v>333190</v>
      </c>
      <c r="U116" s="91">
        <v>385690</v>
      </c>
      <c r="W116" s="91">
        <v>1872</v>
      </c>
      <c r="X116" s="91">
        <v>248645.76000000001</v>
      </c>
      <c r="Y116" s="91">
        <v>57876.51</v>
      </c>
      <c r="AA116" s="91">
        <v>30000</v>
      </c>
    </row>
    <row r="117" spans="1:27" x14ac:dyDescent="0.2">
      <c r="A117" s="252" t="s">
        <v>2031</v>
      </c>
      <c r="B117" s="90">
        <v>587294.91</v>
      </c>
      <c r="C117" s="90">
        <v>107525.36</v>
      </c>
      <c r="D117" s="90">
        <v>82078.149999999994</v>
      </c>
      <c r="E117" s="252">
        <v>2383767.64</v>
      </c>
      <c r="F117" s="252">
        <v>304110.27</v>
      </c>
      <c r="G117" s="232">
        <v>0</v>
      </c>
      <c r="J117" s="232">
        <v>61.28</v>
      </c>
      <c r="M117" s="252">
        <v>129</v>
      </c>
      <c r="N117" s="252">
        <v>1221990.08</v>
      </c>
      <c r="O117" s="74">
        <v>1396467.53</v>
      </c>
      <c r="Q117" s="74">
        <v>1593.53</v>
      </c>
      <c r="S117" s="74">
        <v>948300</v>
      </c>
      <c r="U117" s="91">
        <v>1538891</v>
      </c>
      <c r="V117" s="91">
        <v>500</v>
      </c>
      <c r="W117" s="91">
        <v>16404</v>
      </c>
      <c r="X117" s="91">
        <v>778657.43</v>
      </c>
      <c r="Y117" s="91">
        <v>63721.91</v>
      </c>
    </row>
    <row r="118" spans="1:27" x14ac:dyDescent="0.2">
      <c r="A118" s="252" t="s">
        <v>2032</v>
      </c>
      <c r="B118" s="90">
        <v>844987.53</v>
      </c>
      <c r="C118" s="90">
        <v>0</v>
      </c>
      <c r="D118" s="90">
        <v>94506.17</v>
      </c>
      <c r="E118" s="252">
        <v>971696.2</v>
      </c>
      <c r="F118" s="252">
        <v>41132.39</v>
      </c>
      <c r="G118" s="232">
        <v>0</v>
      </c>
      <c r="H118" s="232">
        <v>39864.620000000003</v>
      </c>
      <c r="I118" s="232">
        <v>112600</v>
      </c>
      <c r="J118" s="232">
        <v>5671</v>
      </c>
      <c r="M118" s="252">
        <v>1699.11</v>
      </c>
      <c r="N118" s="252">
        <v>1488507.55</v>
      </c>
      <c r="O118" s="74">
        <v>760517.27</v>
      </c>
      <c r="Q118" s="74">
        <v>1094.5899999999999</v>
      </c>
      <c r="S118" s="74">
        <v>557697</v>
      </c>
      <c r="U118" s="91">
        <v>810697</v>
      </c>
      <c r="X118" s="91">
        <v>208904.55</v>
      </c>
      <c r="Y118" s="91">
        <v>78412.3</v>
      </c>
    </row>
    <row r="119" spans="1:27" x14ac:dyDescent="0.2">
      <c r="A119" s="252" t="s">
        <v>2033</v>
      </c>
      <c r="B119" s="90">
        <v>960003.52</v>
      </c>
      <c r="C119" s="90">
        <v>0</v>
      </c>
      <c r="D119" s="90">
        <v>62215.83</v>
      </c>
      <c r="E119" s="252">
        <v>651505.15</v>
      </c>
      <c r="F119" s="252">
        <v>124854.46</v>
      </c>
      <c r="G119" s="232">
        <v>0</v>
      </c>
      <c r="H119" s="232">
        <v>19204</v>
      </c>
      <c r="I119" s="232">
        <v>125700</v>
      </c>
      <c r="N119" s="252">
        <v>1247302.3600000001</v>
      </c>
      <c r="O119" s="74">
        <v>704070.65</v>
      </c>
      <c r="Q119" s="74">
        <v>1287.99</v>
      </c>
      <c r="S119" s="74">
        <v>482940</v>
      </c>
      <c r="U119" s="91">
        <v>632940</v>
      </c>
      <c r="X119" s="91">
        <v>160882.85</v>
      </c>
      <c r="Y119" s="91">
        <v>65978.45</v>
      </c>
    </row>
    <row r="120" spans="1:27" x14ac:dyDescent="0.2">
      <c r="A120" s="252" t="s">
        <v>2034</v>
      </c>
      <c r="B120" s="90">
        <v>1005867.47</v>
      </c>
      <c r="C120" s="90">
        <v>0</v>
      </c>
      <c r="D120" s="90">
        <v>15405.21</v>
      </c>
      <c r="E120" s="252">
        <v>574571.69999999995</v>
      </c>
      <c r="F120" s="252">
        <v>10057.790000000001</v>
      </c>
      <c r="G120" s="232">
        <v>0</v>
      </c>
      <c r="H120" s="232">
        <v>23445.87</v>
      </c>
      <c r="J120" s="232">
        <v>6340.4</v>
      </c>
      <c r="N120" s="252">
        <v>1693308.65</v>
      </c>
      <c r="O120" s="74">
        <v>801430.55</v>
      </c>
      <c r="Q120" s="74">
        <v>1452.39</v>
      </c>
      <c r="S120" s="74">
        <v>819816</v>
      </c>
      <c r="T120" s="74">
        <v>450</v>
      </c>
      <c r="U120" s="91">
        <v>1104716</v>
      </c>
      <c r="X120" s="91">
        <v>193617.52</v>
      </c>
      <c r="Y120" s="91">
        <v>54276.93</v>
      </c>
    </row>
    <row r="121" spans="1:27" x14ac:dyDescent="0.2">
      <c r="A121" s="252" t="s">
        <v>2035</v>
      </c>
      <c r="B121" s="90">
        <v>1006238.76</v>
      </c>
      <c r="C121" s="90">
        <v>0</v>
      </c>
      <c r="D121" s="90">
        <v>167486.16</v>
      </c>
      <c r="E121" s="252">
        <v>1040375.79</v>
      </c>
      <c r="F121" s="252">
        <v>21676.93</v>
      </c>
      <c r="H121" s="232">
        <v>60851.839999999997</v>
      </c>
      <c r="I121" s="232">
        <v>106761</v>
      </c>
      <c r="J121" s="232">
        <v>0</v>
      </c>
      <c r="M121" s="252">
        <v>-37500</v>
      </c>
      <c r="N121" s="252">
        <v>2084116.46</v>
      </c>
      <c r="O121" s="74">
        <v>988002.02</v>
      </c>
      <c r="P121" s="74">
        <v>161130</v>
      </c>
      <c r="Q121" s="74">
        <v>1150.1400000000001</v>
      </c>
      <c r="S121" s="74">
        <v>509562</v>
      </c>
      <c r="U121" s="91">
        <v>730282</v>
      </c>
      <c r="V121" s="91">
        <v>6434</v>
      </c>
      <c r="X121" s="91">
        <v>177670.86</v>
      </c>
      <c r="Y121" s="91">
        <v>137324.53</v>
      </c>
    </row>
    <row r="122" spans="1:27" x14ac:dyDescent="0.2">
      <c r="A122" s="252" t="s">
        <v>2036</v>
      </c>
      <c r="B122" s="90">
        <v>512304.26</v>
      </c>
      <c r="C122" s="90">
        <v>0</v>
      </c>
      <c r="D122" s="90">
        <v>112150.78</v>
      </c>
      <c r="E122" s="252">
        <v>318782.21000000002</v>
      </c>
      <c r="F122" s="252">
        <v>14677.52</v>
      </c>
      <c r="G122" s="232">
        <v>0</v>
      </c>
      <c r="H122" s="232">
        <v>32790.400000000001</v>
      </c>
      <c r="I122" s="232">
        <v>57600</v>
      </c>
      <c r="J122" s="232">
        <v>2449</v>
      </c>
      <c r="M122" s="252">
        <v>-2713.11</v>
      </c>
      <c r="N122" s="252">
        <v>345503.07</v>
      </c>
      <c r="O122" s="74">
        <v>745447.09</v>
      </c>
      <c r="Q122" s="74">
        <v>520.86</v>
      </c>
      <c r="S122" s="74">
        <v>452740</v>
      </c>
      <c r="U122" s="91">
        <v>746480</v>
      </c>
      <c r="X122" s="91">
        <v>149419.07</v>
      </c>
      <c r="Y122" s="91">
        <v>22962.2</v>
      </c>
    </row>
    <row r="123" spans="1:27" x14ac:dyDescent="0.2">
      <c r="A123" s="252" t="s">
        <v>2044</v>
      </c>
      <c r="B123" s="90">
        <v>673246.07</v>
      </c>
      <c r="C123" s="90">
        <v>0</v>
      </c>
      <c r="D123" s="90">
        <v>73891.92</v>
      </c>
      <c r="E123" s="252">
        <v>611850.06000000006</v>
      </c>
      <c r="F123" s="252">
        <v>-67311.28</v>
      </c>
      <c r="G123" s="232">
        <v>0</v>
      </c>
      <c r="H123" s="232">
        <v>23666.52</v>
      </c>
      <c r="J123" s="232">
        <v>0</v>
      </c>
      <c r="M123" s="252">
        <v>194908.08</v>
      </c>
      <c r="N123" s="252">
        <v>2439641.09</v>
      </c>
      <c r="O123" s="74">
        <v>557294.6</v>
      </c>
      <c r="P123" s="74">
        <v>53538</v>
      </c>
      <c r="Q123" s="74">
        <v>784.72</v>
      </c>
      <c r="S123" s="74">
        <v>453660</v>
      </c>
      <c r="U123" s="91">
        <v>576160</v>
      </c>
      <c r="X123" s="91">
        <v>208403.62</v>
      </c>
      <c r="Y123" s="91">
        <v>112546.3</v>
      </c>
    </row>
    <row r="124" spans="1:27" x14ac:dyDescent="0.2">
      <c r="A124" s="252" t="s">
        <v>2046</v>
      </c>
      <c r="B124" s="90">
        <v>785889.25</v>
      </c>
      <c r="C124" s="90">
        <v>0</v>
      </c>
      <c r="D124" s="90">
        <v>159552.70000000001</v>
      </c>
      <c r="E124" s="252">
        <v>746793.59</v>
      </c>
      <c r="F124" s="252">
        <v>96262.97</v>
      </c>
      <c r="H124" s="232">
        <v>26297.26</v>
      </c>
      <c r="I124" s="232">
        <v>93550</v>
      </c>
      <c r="J124" s="232">
        <v>3868.01</v>
      </c>
      <c r="M124" s="252">
        <v>-61792</v>
      </c>
      <c r="N124" s="252">
        <v>3028722.67</v>
      </c>
      <c r="O124" s="74">
        <v>914108.43</v>
      </c>
      <c r="Q124" s="74">
        <v>902.93</v>
      </c>
      <c r="S124" s="74">
        <v>596944.80000000005</v>
      </c>
      <c r="U124" s="91">
        <v>887644.8</v>
      </c>
      <c r="X124" s="91">
        <v>153613.68</v>
      </c>
      <c r="Y124" s="91">
        <v>93037.83</v>
      </c>
    </row>
    <row r="125" spans="1:27" x14ac:dyDescent="0.2">
      <c r="A125" s="252" t="s">
        <v>2048</v>
      </c>
      <c r="B125" s="90">
        <v>459363.68</v>
      </c>
      <c r="C125" s="90">
        <v>0</v>
      </c>
      <c r="D125" s="90">
        <v>24244.85</v>
      </c>
      <c r="E125" s="252">
        <v>988603.92</v>
      </c>
      <c r="F125" s="252">
        <v>95262.88</v>
      </c>
      <c r="H125" s="232">
        <v>38032.86</v>
      </c>
      <c r="I125" s="232">
        <v>47600</v>
      </c>
      <c r="J125" s="232">
        <v>0</v>
      </c>
      <c r="M125" s="252">
        <v>-18706.830000000002</v>
      </c>
      <c r="N125" s="252">
        <v>3118920.11</v>
      </c>
      <c r="O125" s="74">
        <v>656917.1</v>
      </c>
      <c r="Q125" s="74">
        <v>301.95999999999998</v>
      </c>
      <c r="S125" s="74">
        <v>694691</v>
      </c>
      <c r="U125" s="91">
        <v>949051</v>
      </c>
      <c r="X125" s="91">
        <v>125156.52</v>
      </c>
      <c r="Y125" s="91">
        <v>107193.35</v>
      </c>
    </row>
    <row r="126" spans="1:27" x14ac:dyDescent="0.2">
      <c r="A126" s="252" t="s">
        <v>2015</v>
      </c>
      <c r="B126" s="90">
        <v>567584.12</v>
      </c>
      <c r="C126" s="90">
        <v>23741</v>
      </c>
      <c r="D126" s="90">
        <v>23782.33</v>
      </c>
      <c r="E126" s="252">
        <v>899018.12</v>
      </c>
      <c r="F126" s="252">
        <v>161168.23000000001</v>
      </c>
      <c r="H126" s="232">
        <v>52656.12</v>
      </c>
      <c r="J126" s="232">
        <v>1310</v>
      </c>
      <c r="K126" s="252">
        <v>85640</v>
      </c>
      <c r="L126" s="252">
        <v>-1269160.81</v>
      </c>
      <c r="M126" s="252">
        <v>-15551</v>
      </c>
      <c r="N126" s="252">
        <v>2656385</v>
      </c>
      <c r="O126" s="74">
        <v>1008056.02</v>
      </c>
      <c r="P126" s="74">
        <v>100</v>
      </c>
      <c r="S126" s="74">
        <v>979439</v>
      </c>
      <c r="T126" s="74">
        <v>93600</v>
      </c>
      <c r="U126" s="91">
        <v>1421123</v>
      </c>
      <c r="X126" s="91">
        <v>307402.09000000003</v>
      </c>
      <c r="Y126" s="91">
        <v>112500.44</v>
      </c>
    </row>
    <row r="127" spans="1:27" x14ac:dyDescent="0.2">
      <c r="A127" s="252" t="s">
        <v>2016</v>
      </c>
      <c r="B127" s="90">
        <v>527979.66</v>
      </c>
      <c r="C127" s="90">
        <v>12028.9</v>
      </c>
      <c r="D127" s="90">
        <v>24227.919999999998</v>
      </c>
      <c r="E127" s="252">
        <v>265884.49</v>
      </c>
      <c r="F127" s="252">
        <v>167372.15</v>
      </c>
      <c r="H127" s="232">
        <v>41764.81</v>
      </c>
      <c r="L127" s="252">
        <v>-1849130.55</v>
      </c>
      <c r="M127" s="252">
        <v>-684</v>
      </c>
      <c r="N127" s="252">
        <v>2668500</v>
      </c>
      <c r="O127" s="74">
        <v>633729.22</v>
      </c>
      <c r="Q127" s="74">
        <v>822.17</v>
      </c>
      <c r="S127" s="74">
        <v>877369.5</v>
      </c>
      <c r="T127" s="74">
        <v>52800</v>
      </c>
      <c r="U127" s="91">
        <v>1109873.5</v>
      </c>
      <c r="X127" s="91">
        <v>222774.39999999999</v>
      </c>
      <c r="Y127" s="91">
        <v>57579.83</v>
      </c>
    </row>
    <row r="128" spans="1:27" x14ac:dyDescent="0.2">
      <c r="A128" s="252" t="s">
        <v>2019</v>
      </c>
      <c r="B128" s="90">
        <v>924570.67</v>
      </c>
      <c r="C128" s="90">
        <v>16250.5</v>
      </c>
      <c r="D128" s="90">
        <v>38083.58</v>
      </c>
      <c r="E128" s="252">
        <v>5022702.6500000004</v>
      </c>
      <c r="F128" s="252">
        <v>80589.05</v>
      </c>
      <c r="G128" s="232">
        <v>0</v>
      </c>
      <c r="H128" s="232">
        <v>151423.73000000001</v>
      </c>
      <c r="I128" s="232">
        <v>395730</v>
      </c>
      <c r="J128" s="232">
        <v>1396.75</v>
      </c>
      <c r="L128" s="252">
        <v>-3816502.6</v>
      </c>
      <c r="M128" s="252">
        <v>-1905</v>
      </c>
      <c r="N128" s="252">
        <v>9526566.6699999999</v>
      </c>
      <c r="O128" s="74">
        <v>1060442.0900000001</v>
      </c>
      <c r="Q128" s="74">
        <v>1166.55</v>
      </c>
      <c r="S128" s="74">
        <v>856127.4</v>
      </c>
      <c r="T128" s="74">
        <v>295357</v>
      </c>
      <c r="U128" s="91">
        <v>1382419.4</v>
      </c>
      <c r="W128" s="91">
        <v>3280</v>
      </c>
      <c r="X128" s="91">
        <v>642240.23</v>
      </c>
      <c r="Y128" s="91">
        <v>235611.01</v>
      </c>
    </row>
    <row r="129" spans="1:25" x14ac:dyDescent="0.2">
      <c r="A129" s="252" t="s">
        <v>2021</v>
      </c>
      <c r="B129" s="90">
        <v>606997.27</v>
      </c>
      <c r="C129" s="90">
        <v>38057.5</v>
      </c>
      <c r="D129" s="90">
        <v>0</v>
      </c>
      <c r="E129" s="252">
        <v>395338.44</v>
      </c>
      <c r="F129" s="252">
        <v>161350.01</v>
      </c>
      <c r="G129" s="232">
        <v>0</v>
      </c>
      <c r="H129" s="232">
        <v>95073.34</v>
      </c>
      <c r="J129" s="232">
        <v>72.900000000000006</v>
      </c>
      <c r="K129" s="252">
        <v>155940</v>
      </c>
      <c r="L129" s="252">
        <v>-1815370.57</v>
      </c>
      <c r="M129" s="252">
        <v>245.79</v>
      </c>
      <c r="N129" s="252">
        <v>2647000</v>
      </c>
      <c r="O129" s="74">
        <v>588294.17000000004</v>
      </c>
      <c r="Q129" s="74">
        <v>906.57</v>
      </c>
      <c r="S129" s="74">
        <v>468496.5</v>
      </c>
      <c r="T129" s="74">
        <v>74400</v>
      </c>
      <c r="U129" s="91">
        <v>728444.5</v>
      </c>
      <c r="X129" s="91">
        <v>160646.44</v>
      </c>
      <c r="Y129" s="91">
        <v>44761.69</v>
      </c>
    </row>
    <row r="130" spans="1:25" x14ac:dyDescent="0.2">
      <c r="A130" s="252" t="s">
        <v>2047</v>
      </c>
      <c r="B130" s="90">
        <v>222938.65</v>
      </c>
      <c r="C130" s="90">
        <v>624</v>
      </c>
      <c r="D130" s="90">
        <v>6619.7</v>
      </c>
      <c r="E130" s="252">
        <v>484035.74</v>
      </c>
      <c r="F130" s="252">
        <v>64614.61</v>
      </c>
      <c r="H130" s="232">
        <v>150169.01</v>
      </c>
      <c r="J130" s="232">
        <v>15</v>
      </c>
      <c r="L130" s="252">
        <v>-1237394.6599999999</v>
      </c>
      <c r="N130" s="252">
        <v>1913700</v>
      </c>
      <c r="O130" s="74">
        <v>40233.26</v>
      </c>
      <c r="S130" s="74">
        <v>72727.600000000006</v>
      </c>
      <c r="U130" s="91">
        <v>110591.6</v>
      </c>
      <c r="X130" s="91">
        <v>24788.9</v>
      </c>
      <c r="Y130" s="91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Z1" zoomScale="68" zoomScaleNormal="68" workbookViewId="0">
      <selection activeCell="AE27" sqref="AE27"/>
    </sheetView>
  </sheetViews>
  <sheetFormatPr defaultColWidth="9" defaultRowHeight="14.25" x14ac:dyDescent="0.2"/>
  <cols>
    <col min="1" max="1" width="6.5" style="38" customWidth="1"/>
    <col min="2" max="2" width="8.625" style="38" customWidth="1"/>
    <col min="3" max="3" width="6.5" style="45" customWidth="1"/>
    <col min="4" max="4" width="26.625" style="45" customWidth="1"/>
    <col min="5" max="5" width="20.625" style="252" customWidth="1"/>
    <col min="6" max="8" width="17.75" style="90"/>
    <col min="9" max="10" width="17.75" style="252"/>
    <col min="11" max="14" width="17.75" style="232"/>
    <col min="15" max="18" width="17.75" style="252"/>
    <col min="19" max="24" width="17.75" style="74"/>
    <col min="25" max="31" width="17.75" style="91"/>
    <col min="32" max="32" width="33.125" style="91" bestFit="1" customWidth="1"/>
    <col min="33" max="33" width="20.5" style="73" bestFit="1" customWidth="1"/>
    <col min="34" max="34" width="17.875" style="50" bestFit="1" customWidth="1"/>
    <col min="35" max="35" width="17.375" style="51" bestFit="1" customWidth="1"/>
    <col min="36" max="36" width="17.625" style="48" bestFit="1" customWidth="1"/>
    <col min="37" max="37" width="19.125" style="47" bestFit="1" customWidth="1"/>
    <col min="38" max="38" width="23.625" style="51" bestFit="1" customWidth="1"/>
    <col min="39" max="16384" width="9" style="55"/>
  </cols>
  <sheetData>
    <row r="1" spans="1:38" x14ac:dyDescent="0.2">
      <c r="A1" s="228"/>
      <c r="B1" s="228"/>
      <c r="E1" s="252" t="s">
        <v>1433</v>
      </c>
      <c r="F1" s="90" t="s">
        <v>1434</v>
      </c>
      <c r="G1" s="90" t="s">
        <v>1435</v>
      </c>
      <c r="H1" s="90" t="s">
        <v>1436</v>
      </c>
      <c r="I1" s="252" t="s">
        <v>1438</v>
      </c>
      <c r="J1" s="252" t="s">
        <v>1439</v>
      </c>
      <c r="K1" s="232" t="s">
        <v>1442</v>
      </c>
      <c r="L1" s="232" t="s">
        <v>1443</v>
      </c>
      <c r="M1" s="232" t="s">
        <v>1444</v>
      </c>
      <c r="N1" s="232" t="s">
        <v>1445</v>
      </c>
      <c r="O1" s="252" t="s">
        <v>1446</v>
      </c>
      <c r="P1" s="252" t="s">
        <v>1447</v>
      </c>
      <c r="Q1" s="252" t="s">
        <v>1448</v>
      </c>
      <c r="R1" s="252" t="s">
        <v>1449</v>
      </c>
      <c r="S1" s="74" t="s">
        <v>1452</v>
      </c>
      <c r="T1" s="74" t="s">
        <v>1453</v>
      </c>
      <c r="U1" s="74" t="s">
        <v>1454</v>
      </c>
      <c r="V1" s="74" t="s">
        <v>1920</v>
      </c>
      <c r="W1" s="74" t="s">
        <v>1455</v>
      </c>
      <c r="X1" s="74" t="s">
        <v>1456</v>
      </c>
      <c r="Y1" s="91" t="s">
        <v>1457</v>
      </c>
      <c r="Z1" s="91" t="s">
        <v>1458</v>
      </c>
      <c r="AA1" s="91" t="s">
        <v>1459</v>
      </c>
      <c r="AB1" s="91" t="s">
        <v>1460</v>
      </c>
      <c r="AC1" s="91" t="s">
        <v>1461</v>
      </c>
      <c r="AD1" s="91" t="s">
        <v>1921</v>
      </c>
      <c r="AE1" s="91" t="s">
        <v>1463</v>
      </c>
      <c r="AF1" s="91" t="s">
        <v>1464</v>
      </c>
      <c r="AG1" s="73" t="s">
        <v>6</v>
      </c>
      <c r="AH1" s="50" t="s">
        <v>7</v>
      </c>
      <c r="AI1" s="51" t="s">
        <v>8</v>
      </c>
      <c r="AJ1" s="52" t="s">
        <v>9</v>
      </c>
      <c r="AK1" s="53" t="s">
        <v>10</v>
      </c>
      <c r="AL1" s="54" t="s">
        <v>11</v>
      </c>
    </row>
    <row r="2" spans="1:38" x14ac:dyDescent="0.2">
      <c r="A2" s="228"/>
      <c r="B2" s="228"/>
      <c r="C2" s="45" t="s">
        <v>810</v>
      </c>
      <c r="E2" s="252" t="s">
        <v>1465</v>
      </c>
      <c r="F2" s="90" t="s">
        <v>1466</v>
      </c>
      <c r="G2" s="90" t="s">
        <v>1467</v>
      </c>
      <c r="H2" s="90" t="s">
        <v>1468</v>
      </c>
      <c r="I2" s="252" t="s">
        <v>1470</v>
      </c>
      <c r="J2" s="252" t="s">
        <v>1471</v>
      </c>
      <c r="K2" s="232" t="s">
        <v>1474</v>
      </c>
      <c r="L2" s="232" t="s">
        <v>1475</v>
      </c>
      <c r="M2" s="232" t="s">
        <v>1476</v>
      </c>
      <c r="N2" s="232" t="s">
        <v>1477</v>
      </c>
      <c r="O2" s="252" t="s">
        <v>1478</v>
      </c>
      <c r="P2" s="252" t="s">
        <v>1479</v>
      </c>
      <c r="Q2" s="252" t="s">
        <v>1480</v>
      </c>
      <c r="R2" s="252" t="s">
        <v>1481</v>
      </c>
      <c r="S2" s="74" t="s">
        <v>1484</v>
      </c>
      <c r="T2" s="74" t="s">
        <v>1485</v>
      </c>
      <c r="U2" s="74" t="s">
        <v>1486</v>
      </c>
      <c r="V2" s="74" t="s">
        <v>1922</v>
      </c>
      <c r="W2" s="74" t="s">
        <v>1487</v>
      </c>
      <c r="X2" s="74" t="s">
        <v>1488</v>
      </c>
      <c r="Y2" s="91" t="s">
        <v>1489</v>
      </c>
      <c r="Z2" s="91" t="s">
        <v>1490</v>
      </c>
      <c r="AA2" s="91" t="s">
        <v>1491</v>
      </c>
      <c r="AB2" s="91" t="s">
        <v>1492</v>
      </c>
      <c r="AC2" s="91" t="s">
        <v>1493</v>
      </c>
      <c r="AD2" s="91" t="s">
        <v>1923</v>
      </c>
      <c r="AE2" s="91" t="s">
        <v>1495</v>
      </c>
      <c r="AF2" s="91" t="s">
        <v>1496</v>
      </c>
    </row>
    <row r="3" spans="1:38" ht="15" thickBot="1" x14ac:dyDescent="0.25">
      <c r="A3" s="228"/>
      <c r="B3" s="228"/>
      <c r="E3" s="252" t="s">
        <v>1497</v>
      </c>
      <c r="F3" s="90">
        <v>70104198.680000007</v>
      </c>
      <c r="G3" s="90">
        <v>2833251.07</v>
      </c>
      <c r="H3" s="90">
        <v>9049779.4000000004</v>
      </c>
      <c r="I3" s="252">
        <v>132747666.53</v>
      </c>
      <c r="J3" s="252">
        <v>22838630.960000001</v>
      </c>
      <c r="K3" s="232">
        <v>354810</v>
      </c>
      <c r="L3" s="232">
        <v>3103648.64</v>
      </c>
      <c r="M3" s="232">
        <v>3090272.71</v>
      </c>
      <c r="N3" s="232">
        <v>127842.32</v>
      </c>
      <c r="O3" s="252">
        <v>2620452.48</v>
      </c>
      <c r="P3" s="252">
        <v>-12154050.18</v>
      </c>
      <c r="Q3" s="252">
        <v>6515836.5800000001</v>
      </c>
      <c r="R3" s="252">
        <v>224399334.74000001</v>
      </c>
      <c r="S3" s="74">
        <v>92256675.879999995</v>
      </c>
      <c r="T3" s="74">
        <v>3607550.71</v>
      </c>
      <c r="U3" s="74">
        <v>102704.89</v>
      </c>
      <c r="V3" s="74">
        <v>873.57</v>
      </c>
      <c r="W3" s="74">
        <v>76475776.269999996</v>
      </c>
      <c r="X3" s="74">
        <v>6583657.6500000004</v>
      </c>
      <c r="Y3" s="91">
        <v>109106733.37</v>
      </c>
      <c r="Z3" s="91">
        <v>178476</v>
      </c>
      <c r="AA3" s="91">
        <v>94805</v>
      </c>
      <c r="AB3" s="91">
        <v>38153037.210000001</v>
      </c>
      <c r="AC3" s="91">
        <v>15164457.67</v>
      </c>
      <c r="AD3" s="91">
        <v>15165.5</v>
      </c>
      <c r="AE3" s="91">
        <v>85416</v>
      </c>
      <c r="AF3" s="91">
        <v>686419.7</v>
      </c>
      <c r="AG3" s="73">
        <f t="shared" ref="AG3:AL3" si="0">SUM(AG4:AG130)</f>
        <v>81987229.150000021</v>
      </c>
      <c r="AH3" s="50">
        <f t="shared" si="0"/>
        <v>6676573.6699999981</v>
      </c>
      <c r="AI3" s="51">
        <f t="shared" si="0"/>
        <v>75310655.479999974</v>
      </c>
      <c r="AJ3" s="48">
        <f t="shared" si="0"/>
        <v>179027238.96999997</v>
      </c>
      <c r="AK3" s="47">
        <f t="shared" si="0"/>
        <v>163484510.44999993</v>
      </c>
      <c r="AL3" s="56">
        <f t="shared" si="0"/>
        <v>15542728.520000003</v>
      </c>
    </row>
    <row r="4" spans="1:38" ht="15" thickBot="1" x14ac:dyDescent="0.25">
      <c r="A4" s="38" t="s">
        <v>362</v>
      </c>
      <c r="B4" s="38" t="s">
        <v>364</v>
      </c>
      <c r="C4" s="64">
        <v>6411</v>
      </c>
      <c r="D4" s="65" t="s">
        <v>683</v>
      </c>
      <c r="E4" s="252" t="s">
        <v>1924</v>
      </c>
      <c r="F4" s="90">
        <v>875363.27</v>
      </c>
      <c r="G4" s="90">
        <v>22896.1</v>
      </c>
      <c r="H4" s="90">
        <v>140334.19</v>
      </c>
      <c r="I4" s="252">
        <v>4581232.96</v>
      </c>
      <c r="J4" s="252">
        <v>124994</v>
      </c>
      <c r="L4" s="232">
        <v>0</v>
      </c>
      <c r="N4" s="232">
        <v>704.79</v>
      </c>
      <c r="O4" s="252">
        <v>54570</v>
      </c>
      <c r="Q4" s="252">
        <v>148710.29999999999</v>
      </c>
      <c r="R4" s="252">
        <v>1723269</v>
      </c>
      <c r="S4" s="74">
        <v>606695.53</v>
      </c>
      <c r="U4" s="74">
        <v>1560.34</v>
      </c>
      <c r="W4" s="74">
        <v>1290149.5</v>
      </c>
      <c r="X4" s="74">
        <v>150550</v>
      </c>
      <c r="Y4" s="91">
        <v>1507309.5</v>
      </c>
      <c r="AB4" s="91">
        <v>383730.78</v>
      </c>
      <c r="AC4" s="91">
        <v>167840.89</v>
      </c>
      <c r="AF4" s="91">
        <v>36012</v>
      </c>
      <c r="AG4" s="73">
        <f t="shared" ref="AG4:AG35" si="1">SUM(F4:H4)</f>
        <v>1038593.56</v>
      </c>
      <c r="AH4" s="50">
        <f t="shared" ref="AH4:AH35" si="2">SUM(K4:N4)</f>
        <v>704.79</v>
      </c>
      <c r="AI4" s="51">
        <f>AG4-AH4</f>
        <v>1037888.77</v>
      </c>
      <c r="AJ4" s="48">
        <f t="shared" ref="AJ4:AJ35" si="3">SUM(S4:X4)</f>
        <v>2048955.37</v>
      </c>
      <c r="AK4" s="47">
        <f t="shared" ref="AK4:AK35" si="4">SUM(Y4:AF4)</f>
        <v>2094893.17</v>
      </c>
      <c r="AL4" s="56">
        <f>AJ4-AK4</f>
        <v>-45937.799999999814</v>
      </c>
    </row>
    <row r="5" spans="1:38" ht="15" thickBot="1" x14ac:dyDescent="0.25">
      <c r="A5" s="38" t="s">
        <v>362</v>
      </c>
      <c r="B5" s="38" t="s">
        <v>364</v>
      </c>
      <c r="C5" s="64">
        <v>2059</v>
      </c>
      <c r="D5" s="65" t="s">
        <v>684</v>
      </c>
      <c r="E5" s="252" t="s">
        <v>1925</v>
      </c>
      <c r="F5" s="90">
        <v>74798.06</v>
      </c>
      <c r="G5" s="90">
        <v>0</v>
      </c>
      <c r="H5" s="90">
        <v>180977.22</v>
      </c>
      <c r="I5" s="252">
        <v>640758.77</v>
      </c>
      <c r="J5" s="252">
        <v>231197.64</v>
      </c>
      <c r="K5" s="232">
        <v>0</v>
      </c>
      <c r="N5" s="232">
        <v>340.97</v>
      </c>
      <c r="O5" s="252">
        <v>228080</v>
      </c>
      <c r="Q5" s="252">
        <v>13152.09</v>
      </c>
      <c r="R5" s="252">
        <v>1740746.12</v>
      </c>
      <c r="S5" s="74">
        <v>391942.88</v>
      </c>
      <c r="T5" s="74">
        <v>16300</v>
      </c>
      <c r="U5" s="74">
        <v>316.89</v>
      </c>
      <c r="W5" s="74">
        <v>571981</v>
      </c>
      <c r="X5" s="74">
        <v>238170</v>
      </c>
      <c r="Y5" s="91">
        <v>710981</v>
      </c>
      <c r="AB5" s="91">
        <v>338181.38</v>
      </c>
      <c r="AC5" s="91">
        <v>127306.42</v>
      </c>
      <c r="AF5" s="91">
        <v>38380</v>
      </c>
      <c r="AG5" s="73">
        <f t="shared" si="1"/>
        <v>255775.28</v>
      </c>
      <c r="AH5" s="50">
        <f t="shared" si="2"/>
        <v>340.97</v>
      </c>
      <c r="AI5" s="51">
        <f t="shared" ref="AI5:AI68" si="5">AG5-AH5</f>
        <v>255434.31</v>
      </c>
      <c r="AJ5" s="48">
        <f t="shared" si="3"/>
        <v>1218710.77</v>
      </c>
      <c r="AK5" s="47">
        <f t="shared" si="4"/>
        <v>1214848.7999999998</v>
      </c>
      <c r="AL5" s="56">
        <f t="shared" ref="AL5:AL68" si="6">AJ5-AK5</f>
        <v>3861.9700000002049</v>
      </c>
    </row>
    <row r="6" spans="1:38" ht="15" thickBot="1" x14ac:dyDescent="0.25">
      <c r="A6" s="38" t="s">
        <v>362</v>
      </c>
      <c r="B6" s="38" t="s">
        <v>364</v>
      </c>
      <c r="C6" s="64">
        <v>6691</v>
      </c>
      <c r="D6" s="65" t="s">
        <v>685</v>
      </c>
      <c r="E6" s="252" t="s">
        <v>1926</v>
      </c>
      <c r="F6" s="90">
        <v>215025.05</v>
      </c>
      <c r="G6" s="90">
        <v>109181.5</v>
      </c>
      <c r="H6" s="90">
        <v>113077.64</v>
      </c>
      <c r="I6" s="252">
        <v>1176599.1100000001</v>
      </c>
      <c r="J6" s="252">
        <v>679030.96</v>
      </c>
      <c r="K6" s="232">
        <v>0</v>
      </c>
      <c r="L6" s="232">
        <v>224.7</v>
      </c>
      <c r="N6" s="232">
        <v>146.1</v>
      </c>
      <c r="O6" s="252">
        <v>89300</v>
      </c>
      <c r="Q6" s="252">
        <v>194000</v>
      </c>
      <c r="R6" s="252">
        <v>2169071.4500000002</v>
      </c>
      <c r="S6" s="74">
        <v>1082660.8600000001</v>
      </c>
      <c r="T6" s="74">
        <v>40160</v>
      </c>
      <c r="U6" s="74">
        <v>677.51</v>
      </c>
      <c r="W6" s="74">
        <v>881928.5</v>
      </c>
      <c r="X6" s="74">
        <v>190852</v>
      </c>
      <c r="Y6" s="91">
        <v>1496570.5</v>
      </c>
      <c r="AB6" s="91">
        <v>796991.95</v>
      </c>
      <c r="AC6" s="91">
        <v>6577.5</v>
      </c>
      <c r="AF6" s="91">
        <v>500</v>
      </c>
      <c r="AG6" s="73">
        <f t="shared" si="1"/>
        <v>437284.19</v>
      </c>
      <c r="AH6" s="50">
        <f t="shared" si="2"/>
        <v>370.79999999999995</v>
      </c>
      <c r="AI6" s="51">
        <f t="shared" si="5"/>
        <v>436913.39</v>
      </c>
      <c r="AJ6" s="48">
        <f t="shared" si="3"/>
        <v>2196278.87</v>
      </c>
      <c r="AK6" s="47">
        <f t="shared" si="4"/>
        <v>2300639.9500000002</v>
      </c>
      <c r="AL6" s="56">
        <f t="shared" si="6"/>
        <v>-104361.08000000007</v>
      </c>
    </row>
    <row r="7" spans="1:38" ht="15" thickBot="1" x14ac:dyDescent="0.25">
      <c r="A7" s="38" t="s">
        <v>362</v>
      </c>
      <c r="B7" s="38" t="s">
        <v>364</v>
      </c>
      <c r="C7" s="64">
        <v>3434</v>
      </c>
      <c r="D7" s="65" t="s">
        <v>686</v>
      </c>
      <c r="E7" s="252" t="s">
        <v>1927</v>
      </c>
      <c r="F7" s="90">
        <v>733629.82</v>
      </c>
      <c r="G7" s="90">
        <v>0</v>
      </c>
      <c r="H7" s="90">
        <v>168059.17</v>
      </c>
      <c r="I7" s="252">
        <v>376948.79</v>
      </c>
      <c r="J7" s="252">
        <v>180076.4</v>
      </c>
      <c r="K7" s="232">
        <v>0</v>
      </c>
      <c r="L7" s="232">
        <v>0</v>
      </c>
      <c r="M7" s="232">
        <v>148775</v>
      </c>
      <c r="N7" s="232">
        <v>435.48</v>
      </c>
      <c r="Q7" s="252">
        <v>3588.65</v>
      </c>
      <c r="R7" s="252">
        <v>235221.96</v>
      </c>
      <c r="S7" s="74">
        <v>533501.36</v>
      </c>
      <c r="W7" s="74">
        <v>1006473</v>
      </c>
      <c r="X7" s="74">
        <v>195657</v>
      </c>
      <c r="Y7" s="91">
        <v>1193733</v>
      </c>
      <c r="AB7" s="91">
        <v>358754.26</v>
      </c>
      <c r="AC7" s="91">
        <v>82214.62</v>
      </c>
      <c r="AF7" s="91">
        <v>26142</v>
      </c>
      <c r="AG7" s="73">
        <f t="shared" si="1"/>
        <v>901688.99</v>
      </c>
      <c r="AH7" s="50">
        <f t="shared" si="2"/>
        <v>149210.48000000001</v>
      </c>
      <c r="AI7" s="51">
        <f t="shared" si="5"/>
        <v>752478.51</v>
      </c>
      <c r="AJ7" s="48">
        <f t="shared" si="3"/>
        <v>1735631.3599999999</v>
      </c>
      <c r="AK7" s="47">
        <f t="shared" si="4"/>
        <v>1660843.88</v>
      </c>
      <c r="AL7" s="56">
        <f t="shared" si="6"/>
        <v>74787.479999999981</v>
      </c>
    </row>
    <row r="8" spans="1:38" ht="15" thickBot="1" x14ac:dyDescent="0.25">
      <c r="A8" s="38" t="s">
        <v>362</v>
      </c>
      <c r="B8" s="38" t="s">
        <v>364</v>
      </c>
      <c r="C8" s="64">
        <v>3172</v>
      </c>
      <c r="D8" s="65" t="s">
        <v>687</v>
      </c>
      <c r="E8" s="252" t="s">
        <v>1928</v>
      </c>
      <c r="F8" s="90">
        <v>535057.30000000005</v>
      </c>
      <c r="G8" s="90">
        <v>17386</v>
      </c>
      <c r="H8" s="90">
        <v>180648.22</v>
      </c>
      <c r="I8" s="252">
        <v>542046.79</v>
      </c>
      <c r="J8" s="252">
        <v>196929.11</v>
      </c>
      <c r="K8" s="232">
        <v>0</v>
      </c>
      <c r="L8" s="232">
        <v>2722.41</v>
      </c>
      <c r="N8" s="232">
        <v>713.97</v>
      </c>
      <c r="Q8" s="252">
        <v>67700</v>
      </c>
      <c r="R8" s="252">
        <v>1649277.25</v>
      </c>
      <c r="S8" s="74">
        <v>569393.05000000005</v>
      </c>
      <c r="U8" s="74">
        <v>1067.06</v>
      </c>
      <c r="W8" s="74">
        <v>475986</v>
      </c>
      <c r="X8" s="74">
        <v>112400</v>
      </c>
      <c r="Y8" s="91">
        <v>660806</v>
      </c>
      <c r="AB8" s="91">
        <v>322600.81</v>
      </c>
      <c r="AC8" s="91">
        <v>80603.64</v>
      </c>
      <c r="AF8" s="91">
        <v>22424</v>
      </c>
      <c r="AG8" s="73">
        <f t="shared" si="1"/>
        <v>733091.52</v>
      </c>
      <c r="AH8" s="50">
        <f t="shared" si="2"/>
        <v>3436.38</v>
      </c>
      <c r="AI8" s="51">
        <f t="shared" si="5"/>
        <v>729655.14</v>
      </c>
      <c r="AJ8" s="48">
        <f t="shared" si="3"/>
        <v>1158846.1100000001</v>
      </c>
      <c r="AK8" s="47">
        <f t="shared" si="4"/>
        <v>1086434.45</v>
      </c>
      <c r="AL8" s="56">
        <f t="shared" si="6"/>
        <v>72411.660000000149</v>
      </c>
    </row>
    <row r="9" spans="1:38" ht="15" thickBot="1" x14ac:dyDescent="0.25">
      <c r="A9" s="38" t="s">
        <v>362</v>
      </c>
      <c r="B9" s="38" t="s">
        <v>364</v>
      </c>
      <c r="C9" s="64">
        <v>3172</v>
      </c>
      <c r="D9" s="65" t="s">
        <v>688</v>
      </c>
      <c r="E9" s="252" t="s">
        <v>1929</v>
      </c>
      <c r="F9" s="90">
        <v>754169.01</v>
      </c>
      <c r="G9" s="90">
        <v>12780</v>
      </c>
      <c r="H9" s="90">
        <v>100231.06</v>
      </c>
      <c r="I9" s="252">
        <v>286940.84999999998</v>
      </c>
      <c r="J9" s="252">
        <v>193082.56</v>
      </c>
      <c r="K9" s="232">
        <v>0</v>
      </c>
      <c r="L9" s="232">
        <v>0</v>
      </c>
      <c r="M9" s="232">
        <v>0</v>
      </c>
      <c r="N9" s="232">
        <v>304.68</v>
      </c>
      <c r="O9" s="252">
        <v>160850</v>
      </c>
      <c r="Q9" s="252">
        <v>65146.66</v>
      </c>
      <c r="R9" s="252">
        <v>991159.3</v>
      </c>
      <c r="S9" s="74">
        <v>411968.49</v>
      </c>
      <c r="T9" s="74">
        <v>39420</v>
      </c>
      <c r="U9" s="74">
        <v>1210.53</v>
      </c>
      <c r="W9" s="74">
        <v>550179</v>
      </c>
      <c r="X9" s="74">
        <v>213780</v>
      </c>
      <c r="Y9" s="91">
        <v>861249</v>
      </c>
      <c r="AB9" s="91">
        <v>300791.53999999998</v>
      </c>
      <c r="AC9" s="91">
        <v>75783.850000000006</v>
      </c>
      <c r="AF9" s="91">
        <v>19748</v>
      </c>
      <c r="AG9" s="73">
        <f t="shared" si="1"/>
        <v>867180.07000000007</v>
      </c>
      <c r="AH9" s="50">
        <f t="shared" si="2"/>
        <v>304.68</v>
      </c>
      <c r="AI9" s="51">
        <f t="shared" si="5"/>
        <v>866875.39</v>
      </c>
      <c r="AJ9" s="48">
        <f t="shared" si="3"/>
        <v>1216558.02</v>
      </c>
      <c r="AK9" s="47">
        <f t="shared" si="4"/>
        <v>1257572.3900000001</v>
      </c>
      <c r="AL9" s="56">
        <f t="shared" si="6"/>
        <v>-41014.370000000112</v>
      </c>
    </row>
    <row r="10" spans="1:38" ht="15" thickBot="1" x14ac:dyDescent="0.25">
      <c r="A10" s="38" t="s">
        <v>362</v>
      </c>
      <c r="B10" s="38" t="s">
        <v>364</v>
      </c>
      <c r="C10" s="64">
        <v>1819</v>
      </c>
      <c r="D10" s="65" t="s">
        <v>689</v>
      </c>
      <c r="E10" s="252" t="s">
        <v>1930</v>
      </c>
      <c r="F10" s="90">
        <v>277548.59000000003</v>
      </c>
      <c r="G10" s="90">
        <v>0</v>
      </c>
      <c r="H10" s="90">
        <v>132429.26</v>
      </c>
      <c r="I10" s="252">
        <v>870890.96</v>
      </c>
      <c r="J10" s="252">
        <v>211194.97</v>
      </c>
      <c r="L10" s="232">
        <v>1281.33</v>
      </c>
      <c r="N10" s="232">
        <v>162</v>
      </c>
      <c r="O10" s="252">
        <v>110000</v>
      </c>
      <c r="Q10" s="252">
        <v>19037.509999999998</v>
      </c>
      <c r="R10" s="252">
        <v>169383.81</v>
      </c>
      <c r="S10" s="74">
        <v>353118.26</v>
      </c>
      <c r="T10" s="74">
        <v>54614</v>
      </c>
      <c r="U10" s="74">
        <v>437.8</v>
      </c>
      <c r="W10" s="74">
        <v>488313</v>
      </c>
      <c r="X10" s="74">
        <v>197790</v>
      </c>
      <c r="Y10" s="91">
        <v>599073</v>
      </c>
      <c r="AB10" s="91">
        <v>252997.07</v>
      </c>
      <c r="AC10" s="91">
        <v>124295.43</v>
      </c>
      <c r="AF10" s="91">
        <v>500</v>
      </c>
      <c r="AG10" s="73">
        <f t="shared" si="1"/>
        <v>409977.85000000003</v>
      </c>
      <c r="AH10" s="50">
        <f t="shared" si="2"/>
        <v>1443.33</v>
      </c>
      <c r="AI10" s="51">
        <f t="shared" si="5"/>
        <v>408534.52</v>
      </c>
      <c r="AJ10" s="48">
        <f t="shared" si="3"/>
        <v>1094273.06</v>
      </c>
      <c r="AK10" s="47">
        <f t="shared" si="4"/>
        <v>976865.5</v>
      </c>
      <c r="AL10" s="56">
        <f t="shared" si="6"/>
        <v>117407.56000000006</v>
      </c>
    </row>
    <row r="11" spans="1:38" ht="15" thickBot="1" x14ac:dyDescent="0.25">
      <c r="A11" s="38" t="s">
        <v>362</v>
      </c>
      <c r="B11" s="38" t="s">
        <v>364</v>
      </c>
      <c r="C11" s="64">
        <v>6183</v>
      </c>
      <c r="D11" s="65" t="s">
        <v>690</v>
      </c>
      <c r="E11" s="252" t="s">
        <v>1931</v>
      </c>
      <c r="F11" s="90">
        <v>1439585.35</v>
      </c>
      <c r="G11" s="90">
        <v>96285</v>
      </c>
      <c r="H11" s="90">
        <v>62621.53</v>
      </c>
      <c r="I11" s="252">
        <v>778995.8</v>
      </c>
      <c r="J11" s="252">
        <v>587197.18999999994</v>
      </c>
      <c r="K11" s="232">
        <v>0</v>
      </c>
      <c r="N11" s="232">
        <v>159.69999999999999</v>
      </c>
      <c r="O11" s="252">
        <v>4500</v>
      </c>
      <c r="Q11" s="252">
        <v>126356.67</v>
      </c>
      <c r="R11" s="252">
        <v>668274.24</v>
      </c>
      <c r="S11" s="74">
        <v>733349.12</v>
      </c>
      <c r="T11" s="74">
        <v>202913</v>
      </c>
      <c r="U11" s="74">
        <v>2419.1999999999998</v>
      </c>
      <c r="W11" s="74">
        <v>843338.4</v>
      </c>
      <c r="X11" s="74">
        <v>416546</v>
      </c>
      <c r="Y11" s="91">
        <v>1324088.3999999999</v>
      </c>
      <c r="AB11" s="91">
        <v>502384.56</v>
      </c>
      <c r="AC11" s="91">
        <v>114967.02</v>
      </c>
      <c r="AF11" s="91">
        <v>45675</v>
      </c>
      <c r="AG11" s="73">
        <f t="shared" si="1"/>
        <v>1598491.8800000001</v>
      </c>
      <c r="AH11" s="50">
        <f t="shared" si="2"/>
        <v>159.69999999999999</v>
      </c>
      <c r="AI11" s="51">
        <f t="shared" si="5"/>
        <v>1598332.1800000002</v>
      </c>
      <c r="AJ11" s="48">
        <f t="shared" si="3"/>
        <v>2198565.7199999997</v>
      </c>
      <c r="AK11" s="47">
        <f t="shared" si="4"/>
        <v>1987114.98</v>
      </c>
      <c r="AL11" s="56">
        <f t="shared" si="6"/>
        <v>211450.73999999976</v>
      </c>
    </row>
    <row r="12" spans="1:38" ht="15" thickBot="1" x14ac:dyDescent="0.25">
      <c r="A12" s="38" t="s">
        <v>362</v>
      </c>
      <c r="B12" s="38" t="s">
        <v>364</v>
      </c>
      <c r="C12" s="64">
        <v>2360</v>
      </c>
      <c r="D12" s="65" t="s">
        <v>691</v>
      </c>
      <c r="E12" s="252" t="s">
        <v>1932</v>
      </c>
      <c r="F12" s="90">
        <v>704826.47</v>
      </c>
      <c r="G12" s="90">
        <v>33496</v>
      </c>
      <c r="H12" s="90">
        <v>63596.88</v>
      </c>
      <c r="I12" s="252">
        <v>771197.11</v>
      </c>
      <c r="J12" s="252">
        <v>208124.79</v>
      </c>
      <c r="M12" s="232">
        <v>29650</v>
      </c>
      <c r="N12" s="232">
        <v>4</v>
      </c>
      <c r="Q12" s="252">
        <v>58240</v>
      </c>
      <c r="R12" s="252">
        <v>2102009.77</v>
      </c>
      <c r="S12" s="74">
        <v>421812.97</v>
      </c>
      <c r="U12" s="74">
        <v>1263.3800000000001</v>
      </c>
      <c r="W12" s="74">
        <v>864950</v>
      </c>
      <c r="X12" s="74">
        <v>44500</v>
      </c>
      <c r="Y12" s="91">
        <v>1036410</v>
      </c>
      <c r="AB12" s="91">
        <v>205666.77</v>
      </c>
      <c r="AC12" s="91">
        <v>83905.26</v>
      </c>
      <c r="AF12" s="91">
        <v>18275</v>
      </c>
      <c r="AG12" s="73">
        <f t="shared" si="1"/>
        <v>801919.35</v>
      </c>
      <c r="AH12" s="50">
        <f t="shared" si="2"/>
        <v>29654</v>
      </c>
      <c r="AI12" s="51">
        <f t="shared" si="5"/>
        <v>772265.35</v>
      </c>
      <c r="AJ12" s="48">
        <f t="shared" si="3"/>
        <v>1332526.3500000001</v>
      </c>
      <c r="AK12" s="47">
        <f t="shared" si="4"/>
        <v>1344257.03</v>
      </c>
      <c r="AL12" s="56">
        <f t="shared" si="6"/>
        <v>-11730.679999999935</v>
      </c>
    </row>
    <row r="13" spans="1:38" ht="15" thickBot="1" x14ac:dyDescent="0.25">
      <c r="A13" s="38" t="s">
        <v>362</v>
      </c>
      <c r="B13" s="38" t="s">
        <v>364</v>
      </c>
      <c r="C13" s="64">
        <v>5028</v>
      </c>
      <c r="D13" s="65" t="s">
        <v>692</v>
      </c>
      <c r="E13" s="252" t="s">
        <v>1933</v>
      </c>
      <c r="F13" s="90">
        <v>680121.93</v>
      </c>
      <c r="G13" s="90">
        <v>27117.75</v>
      </c>
      <c r="H13" s="90">
        <v>123949.09</v>
      </c>
      <c r="I13" s="252">
        <v>1174576.67</v>
      </c>
      <c r="J13" s="252">
        <v>168415.56</v>
      </c>
      <c r="K13" s="232">
        <v>0</v>
      </c>
      <c r="N13" s="232">
        <v>251.63</v>
      </c>
      <c r="O13" s="252">
        <v>48295.5</v>
      </c>
      <c r="Q13" s="252">
        <v>87428.31</v>
      </c>
      <c r="R13" s="252">
        <v>1442563.02</v>
      </c>
      <c r="S13" s="74">
        <v>569903.25</v>
      </c>
      <c r="U13" s="74">
        <v>1062.6199999999999</v>
      </c>
      <c r="W13" s="74">
        <v>793533</v>
      </c>
      <c r="X13" s="74">
        <v>397420</v>
      </c>
      <c r="Y13" s="91">
        <v>1198873</v>
      </c>
      <c r="AB13" s="91">
        <v>419147.55</v>
      </c>
      <c r="AC13" s="91">
        <v>108913.66</v>
      </c>
      <c r="AF13" s="91">
        <v>10500</v>
      </c>
      <c r="AG13" s="73">
        <f t="shared" si="1"/>
        <v>831188.77</v>
      </c>
      <c r="AH13" s="50">
        <f t="shared" si="2"/>
        <v>251.63</v>
      </c>
      <c r="AI13" s="51">
        <f t="shared" si="5"/>
        <v>830937.14</v>
      </c>
      <c r="AJ13" s="48">
        <f t="shared" si="3"/>
        <v>1761918.87</v>
      </c>
      <c r="AK13" s="47">
        <f t="shared" si="4"/>
        <v>1737434.21</v>
      </c>
      <c r="AL13" s="56">
        <f t="shared" si="6"/>
        <v>24484.660000000149</v>
      </c>
    </row>
    <row r="14" spans="1:38" ht="15" thickBot="1" x14ac:dyDescent="0.25">
      <c r="A14" s="38" t="s">
        <v>362</v>
      </c>
      <c r="B14" s="38" t="s">
        <v>364</v>
      </c>
      <c r="C14" s="64">
        <v>3227</v>
      </c>
      <c r="D14" s="65" t="s">
        <v>693</v>
      </c>
      <c r="E14" s="252" t="s">
        <v>1934</v>
      </c>
      <c r="F14" s="90">
        <v>267744.56</v>
      </c>
      <c r="G14" s="90">
        <v>2938</v>
      </c>
      <c r="H14" s="90">
        <v>53539.37</v>
      </c>
      <c r="I14" s="252">
        <v>1114043.71</v>
      </c>
      <c r="J14" s="252">
        <v>115245.9</v>
      </c>
      <c r="K14" s="232">
        <v>0</v>
      </c>
      <c r="N14" s="232">
        <v>281.08</v>
      </c>
      <c r="O14" s="252">
        <v>106150</v>
      </c>
      <c r="Q14" s="252">
        <v>36920.99</v>
      </c>
      <c r="R14" s="252">
        <v>484200</v>
      </c>
      <c r="S14" s="74">
        <v>465229.9</v>
      </c>
      <c r="U14" s="74">
        <v>328.81</v>
      </c>
      <c r="W14" s="74">
        <v>711216</v>
      </c>
      <c r="X14" s="74">
        <v>319410</v>
      </c>
      <c r="Y14" s="91">
        <v>1007366</v>
      </c>
      <c r="AB14" s="91">
        <v>396504.36</v>
      </c>
      <c r="AC14" s="91">
        <v>81180.86</v>
      </c>
      <c r="AF14" s="91">
        <v>21771</v>
      </c>
      <c r="AG14" s="73">
        <f t="shared" si="1"/>
        <v>324221.93</v>
      </c>
      <c r="AH14" s="50">
        <f t="shared" si="2"/>
        <v>281.08</v>
      </c>
      <c r="AI14" s="51">
        <f t="shared" si="5"/>
        <v>323940.84999999998</v>
      </c>
      <c r="AJ14" s="48">
        <f t="shared" si="3"/>
        <v>1496184.71</v>
      </c>
      <c r="AK14" s="47">
        <f t="shared" si="4"/>
        <v>1506822.22</v>
      </c>
      <c r="AL14" s="56">
        <f t="shared" si="6"/>
        <v>-10637.510000000009</v>
      </c>
    </row>
    <row r="15" spans="1:38" ht="15" thickBot="1" x14ac:dyDescent="0.25">
      <c r="A15" s="38" t="s">
        <v>362</v>
      </c>
      <c r="B15" s="38" t="s">
        <v>364</v>
      </c>
      <c r="C15" s="64">
        <v>5146</v>
      </c>
      <c r="D15" s="65" t="s">
        <v>694</v>
      </c>
      <c r="E15" s="252" t="s">
        <v>1935</v>
      </c>
      <c r="F15" s="90">
        <v>1013301.62</v>
      </c>
      <c r="G15" s="90">
        <v>18443</v>
      </c>
      <c r="H15" s="90">
        <v>215727.29</v>
      </c>
      <c r="I15" s="252">
        <v>639076.99</v>
      </c>
      <c r="J15" s="252">
        <v>75332.55</v>
      </c>
      <c r="K15" s="232">
        <v>0</v>
      </c>
      <c r="L15" s="232">
        <v>3410</v>
      </c>
      <c r="N15" s="232">
        <v>501.12</v>
      </c>
      <c r="O15" s="252">
        <v>247354.52</v>
      </c>
      <c r="Q15" s="252">
        <v>12459.14</v>
      </c>
      <c r="R15" s="252">
        <v>1884119.29</v>
      </c>
      <c r="S15" s="74">
        <v>1047980.55</v>
      </c>
      <c r="U15" s="74">
        <v>1772.51</v>
      </c>
      <c r="W15" s="74">
        <v>678894.07999999996</v>
      </c>
      <c r="X15" s="74">
        <v>227320</v>
      </c>
      <c r="Y15" s="91">
        <v>947827.08</v>
      </c>
      <c r="AB15" s="91">
        <v>959417.13</v>
      </c>
      <c r="AC15" s="91">
        <v>283699.59000000003</v>
      </c>
      <c r="AF15" s="91">
        <v>38205</v>
      </c>
      <c r="AG15" s="73">
        <f t="shared" si="1"/>
        <v>1247471.9099999999</v>
      </c>
      <c r="AH15" s="50">
        <f t="shared" si="2"/>
        <v>3911.12</v>
      </c>
      <c r="AI15" s="51">
        <f t="shared" si="5"/>
        <v>1243560.7899999998</v>
      </c>
      <c r="AJ15" s="48">
        <f t="shared" si="3"/>
        <v>1955967.1400000001</v>
      </c>
      <c r="AK15" s="47">
        <f t="shared" si="4"/>
        <v>2229148.7999999998</v>
      </c>
      <c r="AL15" s="56">
        <f t="shared" si="6"/>
        <v>-273181.65999999968</v>
      </c>
    </row>
    <row r="16" spans="1:38" ht="15" thickBot="1" x14ac:dyDescent="0.25">
      <c r="A16" s="38" t="s">
        <v>362</v>
      </c>
      <c r="B16" s="38" t="s">
        <v>364</v>
      </c>
      <c r="C16" s="64">
        <v>3255</v>
      </c>
      <c r="D16" s="65" t="s">
        <v>695</v>
      </c>
      <c r="E16" s="252" t="s">
        <v>1936</v>
      </c>
      <c r="F16" s="90">
        <v>330849.65999999997</v>
      </c>
      <c r="G16" s="90">
        <v>0</v>
      </c>
      <c r="H16" s="90">
        <v>39823</v>
      </c>
      <c r="I16" s="252">
        <v>680780.92</v>
      </c>
      <c r="J16" s="252">
        <v>259019.25</v>
      </c>
      <c r="K16" s="232">
        <v>0</v>
      </c>
      <c r="N16" s="232">
        <v>255.71</v>
      </c>
      <c r="Q16" s="252">
        <v>29350</v>
      </c>
      <c r="R16" s="252">
        <v>2403607</v>
      </c>
      <c r="S16" s="74">
        <v>518863.94</v>
      </c>
      <c r="T16" s="74">
        <v>79850</v>
      </c>
      <c r="U16" s="74">
        <v>467.79</v>
      </c>
      <c r="W16" s="74">
        <v>769323</v>
      </c>
      <c r="X16" s="74">
        <v>16000</v>
      </c>
      <c r="Y16" s="91">
        <v>1084603</v>
      </c>
      <c r="AB16" s="91">
        <v>198170.56</v>
      </c>
      <c r="AC16" s="91">
        <v>92289.76</v>
      </c>
      <c r="AF16" s="91">
        <v>24364</v>
      </c>
      <c r="AG16" s="73">
        <f t="shared" si="1"/>
        <v>370672.66</v>
      </c>
      <c r="AH16" s="50">
        <f t="shared" si="2"/>
        <v>255.71</v>
      </c>
      <c r="AI16" s="51">
        <f t="shared" si="5"/>
        <v>370416.94999999995</v>
      </c>
      <c r="AJ16" s="48">
        <f t="shared" si="3"/>
        <v>1384504.73</v>
      </c>
      <c r="AK16" s="47">
        <f t="shared" si="4"/>
        <v>1399427.32</v>
      </c>
      <c r="AL16" s="56">
        <f t="shared" si="6"/>
        <v>-14922.590000000084</v>
      </c>
    </row>
    <row r="17" spans="1:38" ht="15" thickBot="1" x14ac:dyDescent="0.25">
      <c r="A17" s="38" t="s">
        <v>362</v>
      </c>
      <c r="B17" s="38" t="s">
        <v>364</v>
      </c>
      <c r="C17" s="64">
        <v>4631</v>
      </c>
      <c r="D17" s="65" t="s">
        <v>696</v>
      </c>
      <c r="E17" s="252" t="s">
        <v>1937</v>
      </c>
      <c r="F17" s="90">
        <v>1026029.72</v>
      </c>
      <c r="G17" s="90">
        <v>0</v>
      </c>
      <c r="H17" s="90">
        <v>201354.83</v>
      </c>
      <c r="I17" s="252">
        <v>478803.51</v>
      </c>
      <c r="J17" s="252">
        <v>137904.10999999999</v>
      </c>
      <c r="K17" s="232">
        <v>0</v>
      </c>
      <c r="N17" s="232">
        <v>147.35</v>
      </c>
      <c r="Q17" s="252">
        <v>71794.75</v>
      </c>
      <c r="R17" s="252">
        <v>2696435.34</v>
      </c>
      <c r="S17" s="74">
        <v>639107.29</v>
      </c>
      <c r="W17" s="74">
        <v>456774</v>
      </c>
      <c r="X17" s="74">
        <v>50400</v>
      </c>
      <c r="Y17" s="91">
        <v>675004</v>
      </c>
      <c r="AB17" s="91">
        <v>390365.43</v>
      </c>
      <c r="AC17" s="91">
        <v>69034.53</v>
      </c>
      <c r="AF17" s="91">
        <v>29924</v>
      </c>
      <c r="AG17" s="73">
        <f t="shared" si="1"/>
        <v>1227384.55</v>
      </c>
      <c r="AH17" s="50">
        <f t="shared" si="2"/>
        <v>147.35</v>
      </c>
      <c r="AI17" s="51">
        <f t="shared" si="5"/>
        <v>1227237.2</v>
      </c>
      <c r="AJ17" s="48">
        <f t="shared" si="3"/>
        <v>1146281.29</v>
      </c>
      <c r="AK17" s="47">
        <f t="shared" si="4"/>
        <v>1164327.96</v>
      </c>
      <c r="AL17" s="56">
        <f t="shared" si="6"/>
        <v>-18046.669999999925</v>
      </c>
    </row>
    <row r="18" spans="1:38" ht="15" thickBot="1" x14ac:dyDescent="0.25">
      <c r="A18" s="38" t="s">
        <v>362</v>
      </c>
      <c r="B18" s="38" t="s">
        <v>364</v>
      </c>
      <c r="C18" s="64">
        <v>4306</v>
      </c>
      <c r="D18" s="65" t="s">
        <v>697</v>
      </c>
      <c r="E18" s="252" t="s">
        <v>1938</v>
      </c>
      <c r="F18" s="90">
        <v>583721.91</v>
      </c>
      <c r="G18" s="90">
        <v>42390</v>
      </c>
      <c r="H18" s="90">
        <v>118623.12</v>
      </c>
      <c r="I18" s="252">
        <v>1080297.19</v>
      </c>
      <c r="J18" s="252">
        <v>262596.34999999998</v>
      </c>
      <c r="K18" s="232">
        <v>0</v>
      </c>
      <c r="L18" s="232">
        <v>7480</v>
      </c>
      <c r="N18" s="232">
        <v>2048.5100000000002</v>
      </c>
      <c r="O18" s="252">
        <v>184230</v>
      </c>
      <c r="Q18" s="252">
        <v>56812.800000000003</v>
      </c>
      <c r="R18" s="252">
        <v>2510757.66</v>
      </c>
      <c r="S18" s="74">
        <v>625273.5</v>
      </c>
      <c r="T18" s="74">
        <v>84885</v>
      </c>
      <c r="U18" s="74">
        <v>1430.53</v>
      </c>
      <c r="W18" s="74">
        <v>622015.5</v>
      </c>
      <c r="X18" s="74">
        <v>437360</v>
      </c>
      <c r="Y18" s="91">
        <v>1115512.5</v>
      </c>
      <c r="AB18" s="91">
        <v>547736.14</v>
      </c>
      <c r="AC18" s="91">
        <v>144107.79</v>
      </c>
      <c r="AF18" s="91">
        <v>31934</v>
      </c>
      <c r="AG18" s="73">
        <f t="shared" si="1"/>
        <v>744735.03</v>
      </c>
      <c r="AH18" s="50">
        <f t="shared" si="2"/>
        <v>9528.51</v>
      </c>
      <c r="AI18" s="51">
        <f t="shared" si="5"/>
        <v>735206.52</v>
      </c>
      <c r="AJ18" s="48">
        <f t="shared" si="3"/>
        <v>1770964.53</v>
      </c>
      <c r="AK18" s="47">
        <f t="shared" si="4"/>
        <v>1839290.4300000002</v>
      </c>
      <c r="AL18" s="56">
        <f t="shared" si="6"/>
        <v>-68325.90000000014</v>
      </c>
    </row>
    <row r="19" spans="1:38" ht="15" thickBot="1" x14ac:dyDescent="0.25">
      <c r="A19" s="38" t="s">
        <v>362</v>
      </c>
      <c r="B19" s="38" t="s">
        <v>364</v>
      </c>
      <c r="C19" s="64">
        <v>5667</v>
      </c>
      <c r="D19" s="65" t="s">
        <v>698</v>
      </c>
      <c r="E19" s="252" t="s">
        <v>1939</v>
      </c>
      <c r="F19" s="90">
        <v>1793331.85</v>
      </c>
      <c r="G19" s="90">
        <v>0</v>
      </c>
      <c r="H19" s="90">
        <v>121597.56</v>
      </c>
      <c r="I19" s="252">
        <v>3191179.6</v>
      </c>
      <c r="J19" s="252">
        <v>250023.42</v>
      </c>
      <c r="L19" s="232">
        <v>0</v>
      </c>
      <c r="N19" s="232">
        <v>1980</v>
      </c>
      <c r="O19" s="252">
        <v>88120</v>
      </c>
      <c r="Q19" s="252">
        <v>113305.73</v>
      </c>
      <c r="R19" s="252">
        <v>684118.79</v>
      </c>
      <c r="S19" s="74">
        <v>524970.02</v>
      </c>
      <c r="U19" s="74">
        <v>3391.31</v>
      </c>
      <c r="W19" s="74">
        <v>1043250</v>
      </c>
      <c r="X19" s="74">
        <v>307860</v>
      </c>
      <c r="Y19" s="91">
        <v>1461130</v>
      </c>
      <c r="AB19" s="91">
        <v>362571.5</v>
      </c>
      <c r="AC19" s="91">
        <v>168035.69</v>
      </c>
      <c r="AF19" s="91">
        <v>38069</v>
      </c>
      <c r="AG19" s="73">
        <f t="shared" si="1"/>
        <v>1914929.4100000001</v>
      </c>
      <c r="AH19" s="50">
        <f t="shared" si="2"/>
        <v>1980</v>
      </c>
      <c r="AI19" s="51">
        <f t="shared" si="5"/>
        <v>1912949.4100000001</v>
      </c>
      <c r="AJ19" s="48">
        <f t="shared" si="3"/>
        <v>1879471.33</v>
      </c>
      <c r="AK19" s="47">
        <f t="shared" si="4"/>
        <v>2029806.19</v>
      </c>
      <c r="AL19" s="56">
        <f t="shared" si="6"/>
        <v>-150334.85999999987</v>
      </c>
    </row>
    <row r="20" spans="1:38" ht="15" thickBot="1" x14ac:dyDescent="0.25">
      <c r="A20" s="38" t="s">
        <v>362</v>
      </c>
      <c r="B20" s="38" t="s">
        <v>364</v>
      </c>
      <c r="C20" s="64">
        <v>1990</v>
      </c>
      <c r="D20" s="65" t="s">
        <v>699</v>
      </c>
      <c r="E20" s="252" t="s">
        <v>1940</v>
      </c>
      <c r="F20" s="90">
        <v>210989.99</v>
      </c>
      <c r="G20" s="90">
        <v>4018.5</v>
      </c>
      <c r="H20" s="90">
        <v>65758.009999999995</v>
      </c>
      <c r="I20" s="252">
        <v>491347.61</v>
      </c>
      <c r="J20" s="252">
        <v>133270.89000000001</v>
      </c>
      <c r="L20" s="232">
        <v>1299.3699999999999</v>
      </c>
      <c r="M20" s="232">
        <v>40000</v>
      </c>
      <c r="N20" s="232">
        <v>73</v>
      </c>
      <c r="Q20" s="252">
        <v>29866.95</v>
      </c>
      <c r="R20" s="252">
        <v>865361.67</v>
      </c>
      <c r="S20" s="74">
        <v>366911.12</v>
      </c>
      <c r="U20" s="74">
        <v>368.88</v>
      </c>
      <c r="W20" s="74">
        <v>847221</v>
      </c>
      <c r="X20" s="74">
        <v>75910</v>
      </c>
      <c r="Y20" s="91">
        <v>999721</v>
      </c>
      <c r="AB20" s="91">
        <v>215609.01</v>
      </c>
      <c r="AC20" s="91">
        <v>59478.3</v>
      </c>
      <c r="AF20" s="91">
        <v>500</v>
      </c>
      <c r="AG20" s="73">
        <f t="shared" si="1"/>
        <v>280766.5</v>
      </c>
      <c r="AH20" s="50">
        <f t="shared" si="2"/>
        <v>41372.370000000003</v>
      </c>
      <c r="AI20" s="51">
        <f t="shared" si="5"/>
        <v>239394.13</v>
      </c>
      <c r="AJ20" s="48">
        <f t="shared" si="3"/>
        <v>1290411</v>
      </c>
      <c r="AK20" s="47">
        <f t="shared" si="4"/>
        <v>1275308.31</v>
      </c>
      <c r="AL20" s="56">
        <f t="shared" si="6"/>
        <v>15102.689999999944</v>
      </c>
    </row>
    <row r="21" spans="1:38" ht="15" thickBot="1" x14ac:dyDescent="0.25">
      <c r="A21" s="38" t="s">
        <v>362</v>
      </c>
      <c r="B21" s="38" t="s">
        <v>364</v>
      </c>
      <c r="C21" s="64">
        <v>2504</v>
      </c>
      <c r="D21" s="65" t="s">
        <v>700</v>
      </c>
      <c r="E21" s="252" t="s">
        <v>1941</v>
      </c>
      <c r="F21" s="90">
        <v>359844.83</v>
      </c>
      <c r="G21" s="90">
        <v>15743</v>
      </c>
      <c r="H21" s="90">
        <v>50559.6</v>
      </c>
      <c r="I21" s="252">
        <v>726234.15</v>
      </c>
      <c r="J21" s="252">
        <v>220439.42</v>
      </c>
      <c r="N21" s="232">
        <v>72</v>
      </c>
      <c r="Q21" s="252">
        <v>46318.32</v>
      </c>
      <c r="R21" s="252">
        <v>1709584.67</v>
      </c>
      <c r="S21" s="74">
        <v>300149.77</v>
      </c>
      <c r="U21" s="74">
        <v>668.03</v>
      </c>
      <c r="W21" s="74">
        <v>804411</v>
      </c>
      <c r="X21" s="74">
        <v>76700</v>
      </c>
      <c r="Y21" s="91">
        <v>949031</v>
      </c>
      <c r="AB21" s="91">
        <v>177432.83</v>
      </c>
      <c r="AC21" s="91">
        <v>125823.31</v>
      </c>
      <c r="AF21" s="91">
        <v>650</v>
      </c>
      <c r="AG21" s="73">
        <f t="shared" si="1"/>
        <v>426147.43</v>
      </c>
      <c r="AH21" s="50">
        <f t="shared" si="2"/>
        <v>72</v>
      </c>
      <c r="AI21" s="51">
        <f t="shared" si="5"/>
        <v>426075.43</v>
      </c>
      <c r="AJ21" s="48">
        <f t="shared" si="3"/>
        <v>1181928.8</v>
      </c>
      <c r="AK21" s="47">
        <f t="shared" si="4"/>
        <v>1252937.1400000001</v>
      </c>
      <c r="AL21" s="56">
        <f t="shared" si="6"/>
        <v>-71008.340000000084</v>
      </c>
    </row>
    <row r="22" spans="1:38" ht="15" thickBot="1" x14ac:dyDescent="0.25">
      <c r="A22" s="38" t="s">
        <v>362</v>
      </c>
      <c r="B22" s="38" t="s">
        <v>364</v>
      </c>
      <c r="C22" s="64">
        <v>2869</v>
      </c>
      <c r="D22" s="65" t="s">
        <v>701</v>
      </c>
      <c r="E22" s="252" t="s">
        <v>2045</v>
      </c>
      <c r="F22" s="90">
        <v>259024.47</v>
      </c>
      <c r="G22" s="90">
        <v>10634</v>
      </c>
      <c r="H22" s="90">
        <v>63974.87</v>
      </c>
      <c r="I22" s="252">
        <v>886657.02</v>
      </c>
      <c r="J22" s="252">
        <v>271921.17</v>
      </c>
      <c r="L22" s="232">
        <v>34300</v>
      </c>
      <c r="M22" s="232">
        <v>77500</v>
      </c>
      <c r="N22" s="232">
        <v>76</v>
      </c>
      <c r="Q22" s="252">
        <v>41883.82</v>
      </c>
      <c r="R22" s="252">
        <v>2287426.9300000002</v>
      </c>
      <c r="S22" s="74">
        <v>328101.17</v>
      </c>
      <c r="U22" s="74">
        <v>211.76</v>
      </c>
      <c r="V22" s="74">
        <v>30</v>
      </c>
      <c r="W22" s="74">
        <v>570774</v>
      </c>
      <c r="X22" s="74">
        <v>195840</v>
      </c>
      <c r="Y22" s="91">
        <v>803489</v>
      </c>
      <c r="AB22" s="91">
        <v>295659.83</v>
      </c>
      <c r="AC22" s="91">
        <v>138292.95000000001</v>
      </c>
      <c r="AF22" s="91">
        <v>500</v>
      </c>
      <c r="AG22" s="73">
        <f t="shared" si="1"/>
        <v>333633.33999999997</v>
      </c>
      <c r="AH22" s="50">
        <f t="shared" si="2"/>
        <v>111876</v>
      </c>
      <c r="AI22" s="51">
        <f t="shared" si="5"/>
        <v>221757.33999999997</v>
      </c>
      <c r="AJ22" s="48">
        <f t="shared" si="3"/>
        <v>1094956.93</v>
      </c>
      <c r="AK22" s="47">
        <f t="shared" si="4"/>
        <v>1237941.78</v>
      </c>
      <c r="AL22" s="56">
        <f t="shared" si="6"/>
        <v>-142984.85000000009</v>
      </c>
    </row>
    <row r="23" spans="1:38" ht="15" thickBot="1" x14ac:dyDescent="0.25">
      <c r="A23" s="38" t="s">
        <v>367</v>
      </c>
      <c r="B23" s="38" t="s">
        <v>368</v>
      </c>
      <c r="C23" s="64">
        <v>1771</v>
      </c>
      <c r="D23" s="65" t="s">
        <v>702</v>
      </c>
      <c r="E23" s="252" t="s">
        <v>1942</v>
      </c>
      <c r="F23" s="90">
        <v>270537.98</v>
      </c>
      <c r="G23" s="90">
        <v>0</v>
      </c>
      <c r="H23" s="90">
        <v>32965.699999999997</v>
      </c>
      <c r="I23" s="252">
        <v>877667.49</v>
      </c>
      <c r="J23" s="252">
        <v>161858.69</v>
      </c>
      <c r="K23" s="232">
        <v>0</v>
      </c>
      <c r="L23" s="232">
        <v>37200</v>
      </c>
      <c r="N23" s="232">
        <v>553.19000000000005</v>
      </c>
      <c r="Q23" s="252">
        <v>33620</v>
      </c>
      <c r="R23" s="252">
        <v>2091979.99</v>
      </c>
      <c r="S23" s="74">
        <v>482707.74</v>
      </c>
      <c r="U23" s="74">
        <v>198.78</v>
      </c>
      <c r="W23" s="74">
        <v>434265</v>
      </c>
      <c r="X23" s="74">
        <v>9060</v>
      </c>
      <c r="Y23" s="91">
        <v>480465</v>
      </c>
      <c r="AB23" s="91">
        <v>241180.03</v>
      </c>
      <c r="AC23" s="91">
        <v>115531.25</v>
      </c>
      <c r="AG23" s="73">
        <f t="shared" si="1"/>
        <v>303503.68</v>
      </c>
      <c r="AH23" s="50">
        <f t="shared" si="2"/>
        <v>37753.19</v>
      </c>
      <c r="AI23" s="51">
        <f t="shared" si="5"/>
        <v>265750.49</v>
      </c>
      <c r="AJ23" s="48">
        <f t="shared" si="3"/>
        <v>926231.52</v>
      </c>
      <c r="AK23" s="47">
        <f t="shared" si="4"/>
        <v>837176.28</v>
      </c>
      <c r="AL23" s="56">
        <f t="shared" si="6"/>
        <v>89055.239999999991</v>
      </c>
    </row>
    <row r="24" spans="1:38" ht="15" thickBot="1" x14ac:dyDescent="0.25">
      <c r="A24" s="38" t="s">
        <v>367</v>
      </c>
      <c r="B24" s="38" t="s">
        <v>368</v>
      </c>
      <c r="C24" s="64">
        <v>5076</v>
      </c>
      <c r="D24" s="65" t="s">
        <v>703</v>
      </c>
      <c r="E24" s="252" t="s">
        <v>1943</v>
      </c>
      <c r="F24" s="90">
        <v>772640.79</v>
      </c>
      <c r="G24" s="90">
        <v>0</v>
      </c>
      <c r="H24" s="90">
        <v>17173.22</v>
      </c>
      <c r="I24" s="252">
        <v>678604.57</v>
      </c>
      <c r="J24" s="252">
        <v>199352.01</v>
      </c>
      <c r="K24" s="232">
        <v>0</v>
      </c>
      <c r="L24" s="232">
        <v>160182.51999999999</v>
      </c>
      <c r="M24" s="232">
        <v>1600</v>
      </c>
      <c r="N24" s="232">
        <v>360.74</v>
      </c>
      <c r="O24" s="252">
        <v>64445</v>
      </c>
      <c r="S24" s="74">
        <v>894979.79</v>
      </c>
      <c r="U24" s="74">
        <v>943.81</v>
      </c>
      <c r="W24" s="74">
        <v>958307.5</v>
      </c>
      <c r="Y24" s="91">
        <v>1220197.5</v>
      </c>
      <c r="AB24" s="91">
        <v>306882.12</v>
      </c>
      <c r="AC24" s="91">
        <v>95215.83</v>
      </c>
      <c r="AG24" s="73">
        <f t="shared" si="1"/>
        <v>789814.01</v>
      </c>
      <c r="AH24" s="50">
        <f t="shared" si="2"/>
        <v>162143.25999999998</v>
      </c>
      <c r="AI24" s="51">
        <f t="shared" si="5"/>
        <v>627670.75</v>
      </c>
      <c r="AJ24" s="48">
        <f t="shared" si="3"/>
        <v>1854231.1</v>
      </c>
      <c r="AK24" s="47">
        <f t="shared" si="4"/>
        <v>1622295.4500000002</v>
      </c>
      <c r="AL24" s="56">
        <f t="shared" si="6"/>
        <v>231935.64999999991</v>
      </c>
    </row>
    <row r="25" spans="1:38" ht="15" thickBot="1" x14ac:dyDescent="0.25">
      <c r="A25" s="38" t="s">
        <v>367</v>
      </c>
      <c r="B25" s="38" t="s">
        <v>368</v>
      </c>
      <c r="C25" s="64">
        <v>1132</v>
      </c>
      <c r="D25" s="65" t="s">
        <v>704</v>
      </c>
      <c r="E25" s="252" t="s">
        <v>1944</v>
      </c>
      <c r="F25" s="90">
        <v>444905.17</v>
      </c>
      <c r="G25" s="90">
        <v>0</v>
      </c>
      <c r="H25" s="90">
        <v>29089.4</v>
      </c>
      <c r="I25" s="252">
        <v>1106001.6299999999</v>
      </c>
      <c r="J25" s="252">
        <v>117604.9</v>
      </c>
      <c r="K25" s="232">
        <v>350</v>
      </c>
      <c r="L25" s="232">
        <v>37019.24</v>
      </c>
      <c r="N25" s="232">
        <v>279.61</v>
      </c>
      <c r="R25" s="252">
        <v>1967042.37</v>
      </c>
      <c r="S25" s="74">
        <v>436563.05</v>
      </c>
      <c r="U25" s="74">
        <v>475.99</v>
      </c>
      <c r="W25" s="74">
        <v>1195823</v>
      </c>
      <c r="X25" s="74">
        <v>22060.29</v>
      </c>
      <c r="Y25" s="91">
        <v>1231123</v>
      </c>
      <c r="AA25" s="91">
        <v>3956</v>
      </c>
      <c r="AB25" s="91">
        <v>175210.64</v>
      </c>
      <c r="AC25" s="91">
        <v>96911.63</v>
      </c>
      <c r="AG25" s="73">
        <f t="shared" si="1"/>
        <v>473994.57</v>
      </c>
      <c r="AH25" s="50">
        <f t="shared" si="2"/>
        <v>37648.85</v>
      </c>
      <c r="AI25" s="51">
        <f t="shared" si="5"/>
        <v>436345.72000000003</v>
      </c>
      <c r="AJ25" s="48">
        <f t="shared" si="3"/>
        <v>1654922.33</v>
      </c>
      <c r="AK25" s="47">
        <f t="shared" si="4"/>
        <v>1507201.27</v>
      </c>
      <c r="AL25" s="56">
        <f t="shared" si="6"/>
        <v>147721.06000000006</v>
      </c>
    </row>
    <row r="26" spans="1:38" ht="15" thickBot="1" x14ac:dyDescent="0.25">
      <c r="A26" s="38" t="s">
        <v>367</v>
      </c>
      <c r="B26" s="38" t="s">
        <v>368</v>
      </c>
      <c r="C26" s="64">
        <v>2987</v>
      </c>
      <c r="D26" s="65" t="s">
        <v>705</v>
      </c>
      <c r="E26" s="252" t="s">
        <v>1945</v>
      </c>
      <c r="F26" s="90">
        <v>839761.65</v>
      </c>
      <c r="G26" s="90">
        <v>0</v>
      </c>
      <c r="H26" s="90">
        <v>27331.1</v>
      </c>
      <c r="I26" s="252">
        <v>659350.03</v>
      </c>
      <c r="J26" s="252">
        <v>135601.82999999999</v>
      </c>
      <c r="K26" s="232">
        <v>0</v>
      </c>
      <c r="L26" s="232">
        <v>80956.570000000007</v>
      </c>
      <c r="M26" s="232">
        <v>245300</v>
      </c>
      <c r="N26" s="232">
        <v>302.60000000000002</v>
      </c>
      <c r="R26" s="252">
        <v>1301651.56</v>
      </c>
      <c r="S26" s="74">
        <v>693506.74</v>
      </c>
      <c r="T26" s="74">
        <v>24435.4</v>
      </c>
      <c r="U26" s="74">
        <v>735.42</v>
      </c>
      <c r="W26" s="74">
        <v>285280</v>
      </c>
      <c r="X26" s="74">
        <v>15000</v>
      </c>
      <c r="Y26" s="91">
        <v>357880</v>
      </c>
      <c r="AB26" s="91">
        <v>311427.13</v>
      </c>
      <c r="AC26" s="91">
        <v>123049.52</v>
      </c>
      <c r="AG26" s="73">
        <f t="shared" si="1"/>
        <v>867092.75</v>
      </c>
      <c r="AH26" s="50">
        <f t="shared" si="2"/>
        <v>326559.17</v>
      </c>
      <c r="AI26" s="51">
        <f t="shared" si="5"/>
        <v>540533.58000000007</v>
      </c>
      <c r="AJ26" s="48">
        <f t="shared" si="3"/>
        <v>1018957.56</v>
      </c>
      <c r="AK26" s="47">
        <f t="shared" si="4"/>
        <v>792356.65</v>
      </c>
      <c r="AL26" s="56">
        <f t="shared" si="6"/>
        <v>226600.91000000003</v>
      </c>
    </row>
    <row r="27" spans="1:38" ht="15" thickBot="1" x14ac:dyDescent="0.25">
      <c r="A27" s="38" t="s">
        <v>367</v>
      </c>
      <c r="B27" s="38" t="s">
        <v>368</v>
      </c>
      <c r="C27" s="64">
        <v>2340</v>
      </c>
      <c r="D27" s="65" t="s">
        <v>706</v>
      </c>
      <c r="E27" s="252" t="s">
        <v>1946</v>
      </c>
      <c r="F27" s="90">
        <v>800434.29</v>
      </c>
      <c r="G27" s="90">
        <v>0</v>
      </c>
      <c r="H27" s="90">
        <v>31885.03</v>
      </c>
      <c r="I27" s="252">
        <v>1849409.62</v>
      </c>
      <c r="J27" s="252">
        <v>215622.93</v>
      </c>
      <c r="K27" s="232">
        <v>0</v>
      </c>
      <c r="L27" s="232">
        <v>72000</v>
      </c>
      <c r="N27" s="232">
        <v>267.58</v>
      </c>
      <c r="R27" s="252">
        <v>1776680.82</v>
      </c>
      <c r="S27" s="74">
        <v>1201444.8400000001</v>
      </c>
      <c r="U27" s="74">
        <v>705.88</v>
      </c>
      <c r="W27" s="74">
        <v>543584.6</v>
      </c>
      <c r="X27" s="74">
        <v>10500</v>
      </c>
      <c r="Y27" s="91">
        <v>918656.2</v>
      </c>
      <c r="AB27" s="91">
        <v>236250.9</v>
      </c>
      <c r="AC27" s="91">
        <v>164047.51999999999</v>
      </c>
      <c r="AG27" s="73">
        <f t="shared" si="1"/>
        <v>832319.32000000007</v>
      </c>
      <c r="AH27" s="50">
        <f t="shared" si="2"/>
        <v>72267.58</v>
      </c>
      <c r="AI27" s="51">
        <f t="shared" si="5"/>
        <v>760051.74000000011</v>
      </c>
      <c r="AJ27" s="48">
        <f t="shared" si="3"/>
        <v>1756235.3199999998</v>
      </c>
      <c r="AK27" s="47">
        <f t="shared" si="4"/>
        <v>1318954.6199999999</v>
      </c>
      <c r="AL27" s="56">
        <f t="shared" si="6"/>
        <v>437280.69999999995</v>
      </c>
    </row>
    <row r="28" spans="1:38" ht="15" thickBot="1" x14ac:dyDescent="0.25">
      <c r="A28" s="38" t="s">
        <v>371</v>
      </c>
      <c r="B28" s="38" t="s">
        <v>372</v>
      </c>
      <c r="C28" s="64">
        <v>4716</v>
      </c>
      <c r="D28" s="65" t="s">
        <v>707</v>
      </c>
      <c r="E28" s="252" t="s">
        <v>1947</v>
      </c>
      <c r="F28" s="90">
        <v>856656.72</v>
      </c>
      <c r="G28" s="90">
        <v>16459</v>
      </c>
      <c r="H28" s="90">
        <v>49081.760000000002</v>
      </c>
      <c r="I28" s="252">
        <v>1321849.23</v>
      </c>
      <c r="J28" s="252">
        <v>457808.06</v>
      </c>
      <c r="K28" s="232">
        <v>900</v>
      </c>
      <c r="L28" s="232">
        <v>59690</v>
      </c>
      <c r="M28" s="232">
        <v>159.62</v>
      </c>
      <c r="N28" s="232">
        <v>194.91</v>
      </c>
      <c r="O28" s="252">
        <v>328742.82</v>
      </c>
      <c r="Q28" s="252">
        <v>41110.379999999997</v>
      </c>
      <c r="R28" s="252">
        <v>2074982.75</v>
      </c>
      <c r="S28" s="74">
        <v>1430094.03</v>
      </c>
      <c r="T28" s="74">
        <v>64943.18</v>
      </c>
      <c r="U28" s="74">
        <v>1346.01</v>
      </c>
      <c r="W28" s="74">
        <v>1583979</v>
      </c>
      <c r="X28" s="74">
        <v>39300</v>
      </c>
      <c r="Y28" s="91">
        <v>2104619</v>
      </c>
      <c r="AB28" s="91">
        <v>412446.07</v>
      </c>
      <c r="AC28" s="91">
        <v>174850.46</v>
      </c>
      <c r="AG28" s="73">
        <f t="shared" si="1"/>
        <v>922197.48</v>
      </c>
      <c r="AH28" s="50">
        <f t="shared" si="2"/>
        <v>60944.530000000006</v>
      </c>
      <c r="AI28" s="51">
        <f t="shared" si="5"/>
        <v>861252.95</v>
      </c>
      <c r="AJ28" s="48">
        <f t="shared" si="3"/>
        <v>3119662.2199999997</v>
      </c>
      <c r="AK28" s="47">
        <f t="shared" si="4"/>
        <v>2691915.53</v>
      </c>
      <c r="AL28" s="56">
        <f t="shared" si="6"/>
        <v>427746.68999999994</v>
      </c>
    </row>
    <row r="29" spans="1:38" ht="15" thickBot="1" x14ac:dyDescent="0.25">
      <c r="A29" s="38" t="s">
        <v>371</v>
      </c>
      <c r="B29" s="38" t="s">
        <v>372</v>
      </c>
      <c r="C29" s="64">
        <v>2694</v>
      </c>
      <c r="D29" s="65" t="s">
        <v>708</v>
      </c>
      <c r="E29" s="252" t="s">
        <v>1948</v>
      </c>
      <c r="F29" s="90">
        <v>609120.06999999995</v>
      </c>
      <c r="G29" s="90">
        <v>3225</v>
      </c>
      <c r="H29" s="90">
        <v>112045.39</v>
      </c>
      <c r="I29" s="252">
        <v>564930.47</v>
      </c>
      <c r="J29" s="252">
        <v>193562.47</v>
      </c>
      <c r="L29" s="232">
        <v>18200</v>
      </c>
      <c r="M29" s="232">
        <v>34490</v>
      </c>
      <c r="N29" s="232">
        <v>151</v>
      </c>
      <c r="R29" s="252">
        <v>1942599.48</v>
      </c>
      <c r="S29" s="74">
        <v>688245.21</v>
      </c>
      <c r="U29" s="74">
        <v>841.23</v>
      </c>
      <c r="W29" s="74">
        <v>648304</v>
      </c>
      <c r="X29" s="74">
        <v>15000</v>
      </c>
      <c r="Y29" s="91">
        <v>769504</v>
      </c>
      <c r="AA29" s="91">
        <v>4168</v>
      </c>
      <c r="AB29" s="91">
        <v>231011.08</v>
      </c>
      <c r="AC29" s="91">
        <v>90713.93</v>
      </c>
      <c r="AG29" s="73">
        <f t="shared" si="1"/>
        <v>724390.46</v>
      </c>
      <c r="AH29" s="50">
        <f t="shared" si="2"/>
        <v>52841</v>
      </c>
      <c r="AI29" s="51">
        <f t="shared" si="5"/>
        <v>671549.46</v>
      </c>
      <c r="AJ29" s="48">
        <f t="shared" si="3"/>
        <v>1352390.44</v>
      </c>
      <c r="AK29" s="47">
        <f t="shared" si="4"/>
        <v>1095397.01</v>
      </c>
      <c r="AL29" s="56">
        <f t="shared" si="6"/>
        <v>256993.42999999993</v>
      </c>
    </row>
    <row r="30" spans="1:38" ht="15" thickBot="1" x14ac:dyDescent="0.25">
      <c r="A30" s="38" t="s">
        <v>371</v>
      </c>
      <c r="B30" s="38" t="s">
        <v>372</v>
      </c>
      <c r="C30" s="64">
        <v>3656</v>
      </c>
      <c r="D30" s="65" t="s">
        <v>709</v>
      </c>
      <c r="E30" s="252" t="s">
        <v>1949</v>
      </c>
      <c r="F30" s="90">
        <v>909483.33</v>
      </c>
      <c r="G30" s="90">
        <v>4468</v>
      </c>
      <c r="H30" s="90">
        <v>70141.490000000005</v>
      </c>
      <c r="I30" s="252">
        <v>866506</v>
      </c>
      <c r="J30" s="252">
        <v>215577.7</v>
      </c>
      <c r="K30" s="232">
        <v>0</v>
      </c>
      <c r="L30" s="232">
        <v>18513.419999999998</v>
      </c>
      <c r="N30" s="232">
        <v>266.95</v>
      </c>
      <c r="Q30" s="252">
        <v>1056.52</v>
      </c>
      <c r="R30" s="252">
        <v>1357301.45</v>
      </c>
      <c r="S30" s="74">
        <v>935202.5</v>
      </c>
      <c r="T30" s="74">
        <v>40160</v>
      </c>
      <c r="U30" s="74">
        <v>1401.79</v>
      </c>
      <c r="W30" s="74">
        <v>231125</v>
      </c>
      <c r="X30" s="74">
        <v>16050</v>
      </c>
      <c r="Y30" s="91">
        <v>538275</v>
      </c>
      <c r="AB30" s="91">
        <v>244530.35</v>
      </c>
      <c r="AC30" s="91">
        <v>84050.65</v>
      </c>
      <c r="AG30" s="73">
        <f t="shared" si="1"/>
        <v>984092.82</v>
      </c>
      <c r="AH30" s="50">
        <f t="shared" si="2"/>
        <v>18780.37</v>
      </c>
      <c r="AI30" s="51">
        <f t="shared" si="5"/>
        <v>965312.45</v>
      </c>
      <c r="AJ30" s="48">
        <f t="shared" si="3"/>
        <v>1223939.29</v>
      </c>
      <c r="AK30" s="47">
        <f t="shared" si="4"/>
        <v>866856</v>
      </c>
      <c r="AL30" s="56">
        <f t="shared" si="6"/>
        <v>357083.29000000004</v>
      </c>
    </row>
    <row r="31" spans="1:38" ht="15" thickBot="1" x14ac:dyDescent="0.25">
      <c r="A31" s="38" t="s">
        <v>371</v>
      </c>
      <c r="B31" s="38" t="s">
        <v>372</v>
      </c>
      <c r="C31" s="64">
        <v>4918</v>
      </c>
      <c r="D31" s="65" t="s">
        <v>710</v>
      </c>
      <c r="E31" s="252" t="s">
        <v>1950</v>
      </c>
      <c r="F31" s="90">
        <v>761365.31</v>
      </c>
      <c r="G31" s="90">
        <v>0</v>
      </c>
      <c r="H31" s="90">
        <v>72879.5</v>
      </c>
      <c r="I31" s="252">
        <v>441478.21</v>
      </c>
      <c r="J31" s="252">
        <v>98272.11</v>
      </c>
      <c r="L31" s="232">
        <v>35438.300000000003</v>
      </c>
      <c r="M31" s="232">
        <v>0.19</v>
      </c>
      <c r="N31" s="232">
        <v>150.04</v>
      </c>
      <c r="O31" s="252">
        <v>9040.66</v>
      </c>
      <c r="Q31" s="252">
        <v>662.99</v>
      </c>
      <c r="R31" s="252">
        <v>1339755.76</v>
      </c>
      <c r="S31" s="74">
        <v>1147311.23</v>
      </c>
      <c r="T31" s="74">
        <v>104336.4</v>
      </c>
      <c r="U31" s="74">
        <v>935.29</v>
      </c>
      <c r="W31" s="74">
        <v>1044415</v>
      </c>
      <c r="X31" s="74">
        <v>39291.35</v>
      </c>
      <c r="Y31" s="91">
        <v>1490155</v>
      </c>
      <c r="AB31" s="91">
        <v>313348.15000000002</v>
      </c>
      <c r="AC31" s="91">
        <v>70211.850000000006</v>
      </c>
      <c r="AG31" s="73">
        <f t="shared" si="1"/>
        <v>834244.81</v>
      </c>
      <c r="AH31" s="50">
        <f t="shared" si="2"/>
        <v>35588.530000000006</v>
      </c>
      <c r="AI31" s="51">
        <f t="shared" si="5"/>
        <v>798656.28</v>
      </c>
      <c r="AJ31" s="48">
        <f t="shared" si="3"/>
        <v>2336289.27</v>
      </c>
      <c r="AK31" s="47">
        <f t="shared" si="4"/>
        <v>1873715</v>
      </c>
      <c r="AL31" s="56">
        <f t="shared" si="6"/>
        <v>462574.27</v>
      </c>
    </row>
    <row r="32" spans="1:38" ht="15" thickBot="1" x14ac:dyDescent="0.25">
      <c r="A32" s="38" t="s">
        <v>371</v>
      </c>
      <c r="B32" s="38" t="s">
        <v>372</v>
      </c>
      <c r="C32" s="64">
        <v>2308</v>
      </c>
      <c r="D32" s="65" t="s">
        <v>711</v>
      </c>
      <c r="E32" s="252" t="s">
        <v>1951</v>
      </c>
      <c r="F32" s="90">
        <v>639940.14</v>
      </c>
      <c r="G32" s="90">
        <v>8915.5</v>
      </c>
      <c r="H32" s="90">
        <v>53683.05</v>
      </c>
      <c r="I32" s="252">
        <v>1066379.68</v>
      </c>
      <c r="J32" s="252">
        <v>146794.29</v>
      </c>
      <c r="K32" s="232">
        <v>0</v>
      </c>
      <c r="L32" s="232">
        <v>30000</v>
      </c>
      <c r="M32" s="232">
        <v>151638</v>
      </c>
      <c r="N32" s="232">
        <v>275.45</v>
      </c>
      <c r="Q32" s="252">
        <v>23958.639999999999</v>
      </c>
      <c r="R32" s="252">
        <v>2103448.6</v>
      </c>
      <c r="S32" s="74">
        <v>768897.67</v>
      </c>
      <c r="W32" s="74">
        <v>704931</v>
      </c>
      <c r="X32" s="74">
        <v>8000</v>
      </c>
      <c r="Y32" s="91">
        <v>952404</v>
      </c>
      <c r="AB32" s="91">
        <v>189265.28</v>
      </c>
      <c r="AC32" s="91">
        <v>106411.55</v>
      </c>
      <c r="AG32" s="73">
        <f t="shared" si="1"/>
        <v>702538.69000000006</v>
      </c>
      <c r="AH32" s="50">
        <f t="shared" si="2"/>
        <v>181913.45</v>
      </c>
      <c r="AI32" s="51">
        <f t="shared" si="5"/>
        <v>520625.24000000005</v>
      </c>
      <c r="AJ32" s="48">
        <f t="shared" si="3"/>
        <v>1481828.67</v>
      </c>
      <c r="AK32" s="47">
        <f t="shared" si="4"/>
        <v>1248080.83</v>
      </c>
      <c r="AL32" s="56">
        <f t="shared" si="6"/>
        <v>233747.83999999985</v>
      </c>
    </row>
    <row r="33" spans="1:38" ht="15" thickBot="1" x14ac:dyDescent="0.25">
      <c r="A33" s="38" t="s">
        <v>371</v>
      </c>
      <c r="B33" s="38" t="s">
        <v>372</v>
      </c>
      <c r="C33" s="64">
        <v>1606</v>
      </c>
      <c r="D33" s="65" t="s">
        <v>712</v>
      </c>
      <c r="E33" s="252" t="s">
        <v>1952</v>
      </c>
      <c r="F33" s="90">
        <v>849761</v>
      </c>
      <c r="G33" s="90">
        <v>515.25</v>
      </c>
      <c r="H33" s="90">
        <v>96739.6</v>
      </c>
      <c r="I33" s="252">
        <v>381751.08</v>
      </c>
      <c r="J33" s="252">
        <v>232406.22</v>
      </c>
      <c r="K33" s="232">
        <v>0</v>
      </c>
      <c r="L33" s="232">
        <v>32766.959999999999</v>
      </c>
      <c r="N33" s="232">
        <v>203.95</v>
      </c>
      <c r="O33" s="252">
        <v>18629.810000000001</v>
      </c>
      <c r="Q33" s="252">
        <v>870</v>
      </c>
      <c r="R33" s="252">
        <v>1634028.2</v>
      </c>
      <c r="S33" s="74">
        <v>718926.08</v>
      </c>
      <c r="T33" s="74">
        <v>152500</v>
      </c>
      <c r="U33" s="74">
        <v>1171.33</v>
      </c>
      <c r="W33" s="74">
        <v>391915</v>
      </c>
      <c r="X33" s="74">
        <v>10500</v>
      </c>
      <c r="Y33" s="91">
        <v>621595</v>
      </c>
      <c r="Z33" s="91">
        <v>3980</v>
      </c>
      <c r="AA33" s="91">
        <v>350</v>
      </c>
      <c r="AB33" s="91">
        <v>196449</v>
      </c>
      <c r="AC33" s="91">
        <v>150467.16</v>
      </c>
      <c r="AG33" s="73">
        <f t="shared" si="1"/>
        <v>947015.85</v>
      </c>
      <c r="AH33" s="50">
        <f t="shared" si="2"/>
        <v>32970.909999999996</v>
      </c>
      <c r="AI33" s="51">
        <f t="shared" si="5"/>
        <v>914044.94</v>
      </c>
      <c r="AJ33" s="48">
        <f t="shared" si="3"/>
        <v>1275012.4099999999</v>
      </c>
      <c r="AK33" s="47">
        <f t="shared" si="4"/>
        <v>972841.16</v>
      </c>
      <c r="AL33" s="56">
        <f t="shared" si="6"/>
        <v>302171.24999999988</v>
      </c>
    </row>
    <row r="34" spans="1:38" ht="15" thickBot="1" x14ac:dyDescent="0.25">
      <c r="A34" s="38" t="s">
        <v>371</v>
      </c>
      <c r="B34" s="38" t="s">
        <v>372</v>
      </c>
      <c r="C34" s="64">
        <v>2622</v>
      </c>
      <c r="D34" s="65" t="s">
        <v>713</v>
      </c>
      <c r="E34" s="252" t="s">
        <v>1953</v>
      </c>
      <c r="F34" s="90">
        <v>419600.89</v>
      </c>
      <c r="G34" s="90">
        <v>5920.5</v>
      </c>
      <c r="H34" s="90">
        <v>17005.599999999999</v>
      </c>
      <c r="I34" s="252">
        <v>582327.26</v>
      </c>
      <c r="J34" s="252">
        <v>201591.07</v>
      </c>
      <c r="K34" s="232">
        <v>0</v>
      </c>
      <c r="L34" s="232">
        <v>1700.05</v>
      </c>
      <c r="M34" s="232">
        <v>0</v>
      </c>
      <c r="N34" s="232">
        <v>200.88</v>
      </c>
      <c r="R34" s="252">
        <v>391756.52</v>
      </c>
      <c r="S34" s="74">
        <v>793947.44</v>
      </c>
      <c r="U34" s="74">
        <v>956.4</v>
      </c>
      <c r="W34" s="74">
        <v>1215506.3999999999</v>
      </c>
      <c r="X34" s="74">
        <v>40000</v>
      </c>
      <c r="Y34" s="91">
        <v>1462566.4</v>
      </c>
      <c r="AB34" s="91">
        <v>235797.84</v>
      </c>
      <c r="AC34" s="91">
        <v>76145.69</v>
      </c>
      <c r="AF34" s="91">
        <v>500</v>
      </c>
      <c r="AG34" s="73">
        <f t="shared" si="1"/>
        <v>442526.99</v>
      </c>
      <c r="AH34" s="50">
        <f t="shared" si="2"/>
        <v>1900.9299999999998</v>
      </c>
      <c r="AI34" s="51">
        <f t="shared" si="5"/>
        <v>440626.06</v>
      </c>
      <c r="AJ34" s="48">
        <f t="shared" si="3"/>
        <v>2050410.2399999998</v>
      </c>
      <c r="AK34" s="47">
        <f t="shared" si="4"/>
        <v>1775009.93</v>
      </c>
      <c r="AL34" s="56">
        <f t="shared" si="6"/>
        <v>275400.30999999982</v>
      </c>
    </row>
    <row r="35" spans="1:38" ht="15" thickBot="1" x14ac:dyDescent="0.25">
      <c r="A35" s="38" t="s">
        <v>371</v>
      </c>
      <c r="B35" s="38" t="s">
        <v>372</v>
      </c>
      <c r="C35" s="64">
        <v>2397</v>
      </c>
      <c r="D35" s="65" t="s">
        <v>714</v>
      </c>
      <c r="E35" s="252" t="s">
        <v>1954</v>
      </c>
      <c r="F35" s="90">
        <v>684365.17</v>
      </c>
      <c r="G35" s="90">
        <v>0</v>
      </c>
      <c r="H35" s="90">
        <v>54236.91</v>
      </c>
      <c r="I35" s="252">
        <v>448062.85</v>
      </c>
      <c r="J35" s="252">
        <v>191771.37</v>
      </c>
      <c r="L35" s="232">
        <v>19937.96</v>
      </c>
      <c r="M35" s="232">
        <v>256380</v>
      </c>
      <c r="N35" s="232">
        <v>357.5</v>
      </c>
      <c r="Q35" s="252">
        <v>-1296.5</v>
      </c>
      <c r="R35" s="252">
        <v>459399.49</v>
      </c>
      <c r="S35" s="74">
        <v>606018.48</v>
      </c>
      <c r="U35" s="74">
        <v>1021.29</v>
      </c>
      <c r="W35" s="74">
        <v>323203</v>
      </c>
      <c r="X35" s="74">
        <v>4060.29</v>
      </c>
      <c r="Y35" s="91">
        <v>418459</v>
      </c>
      <c r="AB35" s="91">
        <v>214462.69</v>
      </c>
      <c r="AC35" s="91">
        <v>76576.66</v>
      </c>
      <c r="AG35" s="73">
        <f t="shared" si="1"/>
        <v>738602.08000000007</v>
      </c>
      <c r="AH35" s="50">
        <f t="shared" si="2"/>
        <v>276675.46000000002</v>
      </c>
      <c r="AI35" s="51">
        <f t="shared" si="5"/>
        <v>461926.62000000005</v>
      </c>
      <c r="AJ35" s="48">
        <f t="shared" si="3"/>
        <v>934303.06</v>
      </c>
      <c r="AK35" s="47">
        <f t="shared" si="4"/>
        <v>709498.35</v>
      </c>
      <c r="AL35" s="56">
        <f t="shared" si="6"/>
        <v>224804.71000000008</v>
      </c>
    </row>
    <row r="36" spans="1:38" ht="15" thickBot="1" x14ac:dyDescent="0.25">
      <c r="A36" s="38" t="s">
        <v>371</v>
      </c>
      <c r="B36" s="38" t="s">
        <v>372</v>
      </c>
      <c r="C36" s="64">
        <v>1711</v>
      </c>
      <c r="D36" s="65" t="s">
        <v>715</v>
      </c>
      <c r="E36" s="252" t="s">
        <v>1955</v>
      </c>
      <c r="F36" s="90">
        <v>501625.21</v>
      </c>
      <c r="G36" s="90">
        <v>4179.7</v>
      </c>
      <c r="H36" s="90">
        <v>52256.65</v>
      </c>
      <c r="I36" s="252">
        <v>674783.2</v>
      </c>
      <c r="J36" s="252">
        <v>128096.06</v>
      </c>
      <c r="L36" s="232">
        <v>23210.91</v>
      </c>
      <c r="N36" s="232">
        <v>136.6</v>
      </c>
      <c r="O36" s="252">
        <v>13761.1</v>
      </c>
      <c r="R36" s="252">
        <v>556569.79</v>
      </c>
      <c r="S36" s="74">
        <v>651972.56999999995</v>
      </c>
      <c r="T36" s="74">
        <v>82450</v>
      </c>
      <c r="U36" s="74">
        <v>561.77</v>
      </c>
      <c r="W36" s="74">
        <v>561823.4</v>
      </c>
      <c r="Y36" s="91">
        <v>689323.4</v>
      </c>
      <c r="AB36" s="91">
        <v>177526.51</v>
      </c>
      <c r="AC36" s="91">
        <v>93852.26</v>
      </c>
      <c r="AG36" s="73">
        <f t="shared" ref="AG36:AG67" si="7">SUM(F36:H36)</f>
        <v>558061.56000000006</v>
      </c>
      <c r="AH36" s="50">
        <f t="shared" ref="AH36:AH67" si="8">SUM(K36:N36)</f>
        <v>23347.51</v>
      </c>
      <c r="AI36" s="51">
        <f t="shared" si="5"/>
        <v>534714.05000000005</v>
      </c>
      <c r="AJ36" s="48">
        <f t="shared" ref="AJ36:AJ67" si="9">SUM(S36:X36)</f>
        <v>1296807.74</v>
      </c>
      <c r="AK36" s="47">
        <f t="shared" ref="AK36:AK67" si="10">SUM(Y36:AF36)</f>
        <v>960702.17</v>
      </c>
      <c r="AL36" s="56">
        <f t="shared" si="6"/>
        <v>336105.56999999995</v>
      </c>
    </row>
    <row r="37" spans="1:38" ht="15" thickBot="1" x14ac:dyDescent="0.25">
      <c r="A37" s="38" t="s">
        <v>371</v>
      </c>
      <c r="B37" s="38" t="s">
        <v>372</v>
      </c>
      <c r="C37" s="64">
        <v>2477</v>
      </c>
      <c r="D37" s="65" t="s">
        <v>716</v>
      </c>
      <c r="E37" s="252" t="s">
        <v>1956</v>
      </c>
      <c r="F37" s="90">
        <v>521876.17</v>
      </c>
      <c r="G37" s="90">
        <v>9987</v>
      </c>
      <c r="H37" s="90">
        <v>172612.37</v>
      </c>
      <c r="I37" s="252">
        <v>306736.28999999998</v>
      </c>
      <c r="J37" s="252">
        <v>169479.66</v>
      </c>
      <c r="K37" s="232">
        <v>0</v>
      </c>
      <c r="L37" s="232">
        <v>16000</v>
      </c>
      <c r="N37" s="232">
        <v>286.82</v>
      </c>
      <c r="Q37" s="252">
        <v>1727.7</v>
      </c>
      <c r="R37" s="252">
        <v>1714982.69</v>
      </c>
      <c r="S37" s="74">
        <v>893756.36</v>
      </c>
      <c r="T37" s="74">
        <v>68760</v>
      </c>
      <c r="U37" s="74">
        <v>646.21</v>
      </c>
      <c r="W37" s="74">
        <v>682775</v>
      </c>
      <c r="X37" s="74">
        <v>16629.71</v>
      </c>
      <c r="Y37" s="91">
        <v>913155</v>
      </c>
      <c r="AA37" s="91">
        <v>2610</v>
      </c>
      <c r="AB37" s="91">
        <v>288654.95</v>
      </c>
      <c r="AC37" s="91">
        <v>94034.52</v>
      </c>
      <c r="AG37" s="73">
        <f t="shared" si="7"/>
        <v>704475.53999999992</v>
      </c>
      <c r="AH37" s="50">
        <f t="shared" si="8"/>
        <v>16286.82</v>
      </c>
      <c r="AI37" s="51">
        <f t="shared" si="5"/>
        <v>688188.72</v>
      </c>
      <c r="AJ37" s="48">
        <f t="shared" si="9"/>
        <v>1662567.2799999998</v>
      </c>
      <c r="AK37" s="47">
        <f t="shared" si="10"/>
        <v>1298454.47</v>
      </c>
      <c r="AL37" s="56">
        <f t="shared" si="6"/>
        <v>364112.80999999982</v>
      </c>
    </row>
    <row r="38" spans="1:38" ht="15" thickBot="1" x14ac:dyDescent="0.25">
      <c r="A38" s="38" t="s">
        <v>371</v>
      </c>
      <c r="B38" s="38" t="s">
        <v>372</v>
      </c>
      <c r="C38" s="64">
        <v>1987</v>
      </c>
      <c r="D38" s="65" t="s">
        <v>717</v>
      </c>
      <c r="E38" s="252" t="s">
        <v>1957</v>
      </c>
      <c r="F38" s="90">
        <v>374095.3</v>
      </c>
      <c r="G38" s="90">
        <v>92.75</v>
      </c>
      <c r="H38" s="90">
        <v>95250.48</v>
      </c>
      <c r="I38" s="252">
        <v>1007359.41</v>
      </c>
      <c r="J38" s="252">
        <v>136145.60000000001</v>
      </c>
      <c r="K38" s="232">
        <v>0</v>
      </c>
      <c r="L38" s="232">
        <v>20270</v>
      </c>
      <c r="M38" s="232">
        <v>60000</v>
      </c>
      <c r="N38" s="232">
        <v>237.6</v>
      </c>
      <c r="O38" s="252">
        <v>5400</v>
      </c>
      <c r="R38" s="252">
        <v>2179663.7000000002</v>
      </c>
      <c r="S38" s="74">
        <v>780128.33</v>
      </c>
      <c r="T38" s="74">
        <v>20000</v>
      </c>
      <c r="U38" s="74">
        <v>455.33</v>
      </c>
      <c r="W38" s="74">
        <v>649911</v>
      </c>
      <c r="Y38" s="91">
        <v>944811</v>
      </c>
      <c r="AB38" s="91">
        <v>258645.39</v>
      </c>
      <c r="AC38" s="91">
        <v>165151.98000000001</v>
      </c>
      <c r="AG38" s="73">
        <f t="shared" si="7"/>
        <v>469438.52999999997</v>
      </c>
      <c r="AH38" s="50">
        <f t="shared" si="8"/>
        <v>80507.600000000006</v>
      </c>
      <c r="AI38" s="51">
        <f t="shared" si="5"/>
        <v>388930.92999999993</v>
      </c>
      <c r="AJ38" s="48">
        <f t="shared" si="9"/>
        <v>1450494.66</v>
      </c>
      <c r="AK38" s="47">
        <f t="shared" si="10"/>
        <v>1368608.37</v>
      </c>
      <c r="AL38" s="56">
        <f t="shared" si="6"/>
        <v>81886.289999999804</v>
      </c>
    </row>
    <row r="39" spans="1:38" ht="15" thickBot="1" x14ac:dyDescent="0.25">
      <c r="A39" s="38" t="s">
        <v>371</v>
      </c>
      <c r="B39" s="38" t="s">
        <v>372</v>
      </c>
      <c r="C39" s="64">
        <v>3047</v>
      </c>
      <c r="D39" s="65" t="s">
        <v>718</v>
      </c>
      <c r="E39" s="252" t="s">
        <v>1958</v>
      </c>
      <c r="F39" s="90">
        <v>1013172.87</v>
      </c>
      <c r="G39" s="90">
        <v>2810.5</v>
      </c>
      <c r="H39" s="90">
        <v>24266.09</v>
      </c>
      <c r="I39" s="252">
        <v>419099.11</v>
      </c>
      <c r="J39" s="252">
        <v>177021.14</v>
      </c>
      <c r="K39" s="232">
        <v>0</v>
      </c>
      <c r="L39" s="232">
        <v>51771.02</v>
      </c>
      <c r="N39" s="232">
        <v>84.9</v>
      </c>
      <c r="R39" s="252">
        <v>1994257.35</v>
      </c>
      <c r="S39" s="74">
        <v>963569.45</v>
      </c>
      <c r="U39" s="74">
        <v>1582.72</v>
      </c>
      <c r="W39" s="74">
        <v>431830</v>
      </c>
      <c r="X39" s="74">
        <v>10500</v>
      </c>
      <c r="Y39" s="91">
        <v>779152.5</v>
      </c>
      <c r="AB39" s="91">
        <v>198838.13</v>
      </c>
      <c r="AC39" s="91">
        <v>143843.53</v>
      </c>
      <c r="AG39" s="73">
        <f t="shared" si="7"/>
        <v>1040249.46</v>
      </c>
      <c r="AH39" s="50">
        <f t="shared" si="8"/>
        <v>51855.92</v>
      </c>
      <c r="AI39" s="51">
        <f t="shared" si="5"/>
        <v>988393.53999999992</v>
      </c>
      <c r="AJ39" s="48">
        <f t="shared" si="9"/>
        <v>1407482.17</v>
      </c>
      <c r="AK39" s="47">
        <f t="shared" si="10"/>
        <v>1121834.1599999999</v>
      </c>
      <c r="AL39" s="56">
        <f t="shared" si="6"/>
        <v>285648.01</v>
      </c>
    </row>
    <row r="40" spans="1:38" ht="15" thickBot="1" x14ac:dyDescent="0.25">
      <c r="A40" s="38" t="s">
        <v>371</v>
      </c>
      <c r="B40" s="38" t="s">
        <v>372</v>
      </c>
      <c r="C40" s="64">
        <v>2101</v>
      </c>
      <c r="D40" s="65" t="s">
        <v>719</v>
      </c>
      <c r="E40" s="252" t="s">
        <v>1959</v>
      </c>
      <c r="F40" s="90">
        <v>655238.11</v>
      </c>
      <c r="G40" s="90">
        <v>360</v>
      </c>
      <c r="H40" s="90">
        <v>81206.64</v>
      </c>
      <c r="I40" s="252">
        <v>748601.94</v>
      </c>
      <c r="J40" s="252">
        <v>292112.27</v>
      </c>
      <c r="K40" s="232">
        <v>0</v>
      </c>
      <c r="L40" s="232">
        <v>37626.85</v>
      </c>
      <c r="M40" s="232">
        <v>249260</v>
      </c>
      <c r="N40" s="232">
        <v>153.9</v>
      </c>
      <c r="O40" s="252">
        <v>10000</v>
      </c>
      <c r="R40" s="252">
        <v>1560653.49</v>
      </c>
      <c r="S40" s="74">
        <v>791582.37</v>
      </c>
      <c r="U40" s="74">
        <v>1067.82</v>
      </c>
      <c r="W40" s="74">
        <v>833398</v>
      </c>
      <c r="X40" s="74">
        <v>12064.91</v>
      </c>
      <c r="Y40" s="91">
        <v>1107967</v>
      </c>
      <c r="AB40" s="91">
        <v>259841.68</v>
      </c>
      <c r="AC40" s="91">
        <v>164722.23000000001</v>
      </c>
      <c r="AG40" s="73">
        <f t="shared" si="7"/>
        <v>736804.75</v>
      </c>
      <c r="AH40" s="50">
        <f t="shared" si="8"/>
        <v>287040.75</v>
      </c>
      <c r="AI40" s="51">
        <f t="shared" si="5"/>
        <v>449764</v>
      </c>
      <c r="AJ40" s="48">
        <f t="shared" si="9"/>
        <v>1638113.0999999999</v>
      </c>
      <c r="AK40" s="47">
        <f t="shared" si="10"/>
        <v>1532530.91</v>
      </c>
      <c r="AL40" s="56">
        <f t="shared" si="6"/>
        <v>105582.18999999994</v>
      </c>
    </row>
    <row r="41" spans="1:38" ht="15" thickBot="1" x14ac:dyDescent="0.25">
      <c r="A41" s="38" t="s">
        <v>371</v>
      </c>
      <c r="B41" s="38" t="s">
        <v>372</v>
      </c>
      <c r="C41" s="64">
        <v>1995</v>
      </c>
      <c r="D41" s="65" t="s">
        <v>720</v>
      </c>
      <c r="E41" s="252" t="s">
        <v>2038</v>
      </c>
      <c r="F41" s="90">
        <v>591896.81000000006</v>
      </c>
      <c r="G41" s="90">
        <v>0</v>
      </c>
      <c r="H41" s="90">
        <v>25004.57</v>
      </c>
      <c r="I41" s="252">
        <v>654988.05000000005</v>
      </c>
      <c r="J41" s="252">
        <v>172207.42</v>
      </c>
      <c r="L41" s="232">
        <v>23473.82</v>
      </c>
      <c r="M41" s="232">
        <v>35000</v>
      </c>
      <c r="N41" s="232">
        <v>290</v>
      </c>
      <c r="Q41" s="252">
        <v>-23800</v>
      </c>
      <c r="R41" s="252">
        <v>1367149.29</v>
      </c>
      <c r="S41" s="74">
        <v>756808.74</v>
      </c>
      <c r="U41" s="74">
        <v>908.39</v>
      </c>
      <c r="W41" s="74">
        <v>653565</v>
      </c>
      <c r="X41" s="74">
        <v>19600</v>
      </c>
      <c r="Y41" s="91">
        <v>891235</v>
      </c>
      <c r="AB41" s="91">
        <v>220169.46</v>
      </c>
      <c r="AC41" s="91">
        <v>104350.65</v>
      </c>
      <c r="AG41" s="73">
        <f t="shared" si="7"/>
        <v>616901.38</v>
      </c>
      <c r="AH41" s="50">
        <f t="shared" si="8"/>
        <v>58763.82</v>
      </c>
      <c r="AI41" s="51">
        <f t="shared" si="5"/>
        <v>558137.56000000006</v>
      </c>
      <c r="AJ41" s="48">
        <f t="shared" si="9"/>
        <v>1430882.13</v>
      </c>
      <c r="AK41" s="47">
        <f t="shared" si="10"/>
        <v>1215755.1099999999</v>
      </c>
      <c r="AL41" s="56">
        <f t="shared" si="6"/>
        <v>215127.02000000002</v>
      </c>
    </row>
    <row r="42" spans="1:38" ht="15" thickBot="1" x14ac:dyDescent="0.25">
      <c r="A42" s="38" t="s">
        <v>375</v>
      </c>
      <c r="B42" s="38" t="s">
        <v>376</v>
      </c>
      <c r="C42" s="64">
        <v>3634</v>
      </c>
      <c r="D42" s="65" t="s">
        <v>721</v>
      </c>
      <c r="E42" s="252" t="s">
        <v>1960</v>
      </c>
      <c r="F42" s="90">
        <v>296251.12</v>
      </c>
      <c r="G42" s="90">
        <v>0</v>
      </c>
      <c r="H42" s="90">
        <v>75940.88</v>
      </c>
      <c r="I42" s="252">
        <v>796258.95</v>
      </c>
      <c r="J42" s="252">
        <v>158452</v>
      </c>
      <c r="K42" s="232">
        <v>0</v>
      </c>
      <c r="L42" s="232">
        <v>36200</v>
      </c>
      <c r="N42" s="232">
        <v>8552.8700000000008</v>
      </c>
      <c r="O42" s="252">
        <v>96639.27</v>
      </c>
      <c r="Q42" s="252">
        <v>-139439.44</v>
      </c>
      <c r="R42" s="252">
        <v>1747176.74</v>
      </c>
      <c r="S42" s="74">
        <v>989783.85</v>
      </c>
      <c r="T42" s="74">
        <v>3360.73</v>
      </c>
      <c r="U42" s="74">
        <v>444.7</v>
      </c>
      <c r="W42" s="74">
        <v>472375.8</v>
      </c>
      <c r="X42" s="74">
        <v>24600</v>
      </c>
      <c r="Y42" s="91">
        <v>1101286.8</v>
      </c>
      <c r="AA42" s="91">
        <v>290</v>
      </c>
      <c r="AB42" s="91">
        <v>247697.17</v>
      </c>
      <c r="AC42" s="91">
        <v>88992.07</v>
      </c>
      <c r="AG42" s="73">
        <f t="shared" si="7"/>
        <v>372192</v>
      </c>
      <c r="AH42" s="50">
        <f t="shared" si="8"/>
        <v>44752.87</v>
      </c>
      <c r="AI42" s="51">
        <f t="shared" si="5"/>
        <v>327439.13</v>
      </c>
      <c r="AJ42" s="48">
        <f t="shared" si="9"/>
        <v>1490565.0799999998</v>
      </c>
      <c r="AK42" s="47">
        <f t="shared" si="10"/>
        <v>1438266.04</v>
      </c>
      <c r="AL42" s="56">
        <f t="shared" si="6"/>
        <v>52299.039999999804</v>
      </c>
    </row>
    <row r="43" spans="1:38" ht="15" thickBot="1" x14ac:dyDescent="0.25">
      <c r="A43" s="38" t="s">
        <v>375</v>
      </c>
      <c r="B43" s="38" t="s">
        <v>376</v>
      </c>
      <c r="C43" s="64">
        <v>4970</v>
      </c>
      <c r="D43" s="65" t="s">
        <v>722</v>
      </c>
      <c r="E43" s="252" t="s">
        <v>1961</v>
      </c>
      <c r="F43" s="90">
        <v>677057.3</v>
      </c>
      <c r="G43" s="90">
        <v>0</v>
      </c>
      <c r="H43" s="90">
        <v>231525.64</v>
      </c>
      <c r="I43" s="252">
        <v>397018.18</v>
      </c>
      <c r="J43" s="252">
        <v>138745.22</v>
      </c>
      <c r="K43" s="232">
        <v>0</v>
      </c>
      <c r="L43" s="232">
        <v>75150</v>
      </c>
      <c r="N43" s="232">
        <v>90</v>
      </c>
      <c r="Q43" s="252">
        <v>-4288.03</v>
      </c>
      <c r="R43" s="252">
        <v>2580473.12</v>
      </c>
      <c r="S43" s="74">
        <v>1349054.79</v>
      </c>
      <c r="T43" s="74">
        <v>80000</v>
      </c>
      <c r="U43" s="74">
        <v>1163.28</v>
      </c>
      <c r="W43" s="74">
        <v>655433.1</v>
      </c>
      <c r="X43" s="74">
        <v>48030</v>
      </c>
      <c r="Y43" s="91">
        <v>1227245.1000000001</v>
      </c>
      <c r="AB43" s="91">
        <v>720403.52</v>
      </c>
      <c r="AC43" s="91">
        <v>85317.94</v>
      </c>
      <c r="AG43" s="73">
        <f t="shared" si="7"/>
        <v>908582.94000000006</v>
      </c>
      <c r="AH43" s="50">
        <f t="shared" si="8"/>
        <v>75240</v>
      </c>
      <c r="AI43" s="51">
        <f t="shared" si="5"/>
        <v>833342.94000000006</v>
      </c>
      <c r="AJ43" s="48">
        <f t="shared" si="9"/>
        <v>2133681.17</v>
      </c>
      <c r="AK43" s="47">
        <f t="shared" si="10"/>
        <v>2032966.56</v>
      </c>
      <c r="AL43" s="56">
        <f t="shared" si="6"/>
        <v>100714.60999999987</v>
      </c>
    </row>
    <row r="44" spans="1:38" ht="15" thickBot="1" x14ac:dyDescent="0.25">
      <c r="A44" s="38" t="s">
        <v>375</v>
      </c>
      <c r="B44" s="38" t="s">
        <v>376</v>
      </c>
      <c r="C44" s="64">
        <v>3463</v>
      </c>
      <c r="D44" s="65" t="s">
        <v>723</v>
      </c>
      <c r="E44" s="252" t="s">
        <v>1962</v>
      </c>
      <c r="F44" s="90">
        <v>806238.77</v>
      </c>
      <c r="G44" s="90">
        <v>0</v>
      </c>
      <c r="H44" s="90">
        <v>82069.87</v>
      </c>
      <c r="I44" s="252">
        <v>230245.79</v>
      </c>
      <c r="J44" s="252">
        <v>154277.97</v>
      </c>
      <c r="L44" s="232">
        <v>32945.480000000003</v>
      </c>
      <c r="N44" s="232">
        <v>0</v>
      </c>
      <c r="Q44" s="252">
        <v>6266.42</v>
      </c>
      <c r="R44" s="252">
        <v>1682922.85</v>
      </c>
      <c r="S44" s="74">
        <v>816714.89</v>
      </c>
      <c r="U44" s="74">
        <v>1382.34</v>
      </c>
      <c r="W44" s="74">
        <v>524968.5</v>
      </c>
      <c r="X44" s="74">
        <v>37108</v>
      </c>
      <c r="Y44" s="91">
        <v>844036.5</v>
      </c>
      <c r="AB44" s="91">
        <v>304398.67</v>
      </c>
      <c r="AC44" s="91">
        <v>72966.490000000005</v>
      </c>
      <c r="AG44" s="73">
        <f t="shared" si="7"/>
        <v>888308.64</v>
      </c>
      <c r="AH44" s="50">
        <f t="shared" si="8"/>
        <v>32945.480000000003</v>
      </c>
      <c r="AI44" s="51">
        <f t="shared" si="5"/>
        <v>855363.16</v>
      </c>
      <c r="AJ44" s="48">
        <f t="shared" si="9"/>
        <v>1380173.73</v>
      </c>
      <c r="AK44" s="47">
        <f t="shared" si="10"/>
        <v>1221401.6599999999</v>
      </c>
      <c r="AL44" s="56">
        <f t="shared" si="6"/>
        <v>158772.07000000007</v>
      </c>
    </row>
    <row r="45" spans="1:38" ht="15" thickBot="1" x14ac:dyDescent="0.25">
      <c r="A45" s="38" t="s">
        <v>375</v>
      </c>
      <c r="B45" s="38" t="s">
        <v>376</v>
      </c>
      <c r="C45" s="64">
        <v>1364</v>
      </c>
      <c r="D45" s="65" t="s">
        <v>724</v>
      </c>
      <c r="E45" s="252" t="s">
        <v>1963</v>
      </c>
      <c r="F45" s="90">
        <v>420302.73</v>
      </c>
      <c r="G45" s="90">
        <v>0</v>
      </c>
      <c r="H45" s="90">
        <v>79957.440000000002</v>
      </c>
      <c r="I45" s="252">
        <v>417199.61</v>
      </c>
      <c r="J45" s="252">
        <v>49225.65</v>
      </c>
      <c r="K45" s="232">
        <v>0</v>
      </c>
      <c r="L45" s="232">
        <v>22151.84</v>
      </c>
      <c r="R45" s="252">
        <v>1664645.88</v>
      </c>
      <c r="S45" s="74">
        <v>496341.97</v>
      </c>
      <c r="T45" s="74">
        <v>145000</v>
      </c>
      <c r="U45" s="74">
        <v>579.41999999999996</v>
      </c>
      <c r="W45" s="74">
        <v>378609</v>
      </c>
      <c r="X45" s="74">
        <v>18910</v>
      </c>
      <c r="Y45" s="91">
        <v>601479</v>
      </c>
      <c r="AB45" s="91">
        <v>164997.73000000001</v>
      </c>
      <c r="AC45" s="91">
        <v>87718.01</v>
      </c>
      <c r="AG45" s="73">
        <f t="shared" si="7"/>
        <v>500260.17</v>
      </c>
      <c r="AH45" s="50">
        <f t="shared" si="8"/>
        <v>22151.84</v>
      </c>
      <c r="AI45" s="51">
        <f t="shared" si="5"/>
        <v>478108.32999999996</v>
      </c>
      <c r="AJ45" s="48">
        <f t="shared" si="9"/>
        <v>1039440.39</v>
      </c>
      <c r="AK45" s="47">
        <f t="shared" si="10"/>
        <v>854194.74</v>
      </c>
      <c r="AL45" s="56">
        <f t="shared" si="6"/>
        <v>185245.65000000002</v>
      </c>
    </row>
    <row r="46" spans="1:38" ht="15" thickBot="1" x14ac:dyDescent="0.25">
      <c r="A46" s="38" t="s">
        <v>375</v>
      </c>
      <c r="B46" s="38" t="s">
        <v>376</v>
      </c>
      <c r="C46" s="64">
        <v>4858</v>
      </c>
      <c r="D46" s="65" t="s">
        <v>725</v>
      </c>
      <c r="E46" s="252" t="s">
        <v>1964</v>
      </c>
      <c r="F46" s="90">
        <v>302403.12</v>
      </c>
      <c r="G46" s="90">
        <v>0</v>
      </c>
      <c r="H46" s="90">
        <v>104454.96</v>
      </c>
      <c r="I46" s="252">
        <v>3035840.14</v>
      </c>
      <c r="J46" s="252">
        <v>104398.74</v>
      </c>
      <c r="K46" s="232">
        <v>0</v>
      </c>
      <c r="L46" s="232">
        <v>61449.120000000003</v>
      </c>
      <c r="R46" s="252">
        <v>349948.56</v>
      </c>
      <c r="S46" s="74">
        <v>888371.57</v>
      </c>
      <c r="T46" s="74">
        <v>83000</v>
      </c>
      <c r="U46" s="74">
        <v>1588.57</v>
      </c>
      <c r="W46" s="74">
        <v>667132</v>
      </c>
      <c r="X46" s="74">
        <v>33090.1</v>
      </c>
      <c r="Y46" s="91">
        <v>1077098</v>
      </c>
      <c r="AB46" s="91">
        <v>472545.41</v>
      </c>
      <c r="AC46" s="91">
        <v>116620.67</v>
      </c>
      <c r="AG46" s="73">
        <f t="shared" si="7"/>
        <v>406858.08</v>
      </c>
      <c r="AH46" s="50">
        <f t="shared" si="8"/>
        <v>61449.120000000003</v>
      </c>
      <c r="AI46" s="51">
        <f t="shared" si="5"/>
        <v>345408.96</v>
      </c>
      <c r="AJ46" s="48">
        <f t="shared" si="9"/>
        <v>1673182.24</v>
      </c>
      <c r="AK46" s="47">
        <f t="shared" si="10"/>
        <v>1666264.0799999998</v>
      </c>
      <c r="AL46" s="56">
        <f t="shared" si="6"/>
        <v>6918.160000000149</v>
      </c>
    </row>
    <row r="47" spans="1:38" ht="15" thickBot="1" x14ac:dyDescent="0.25">
      <c r="A47" s="38" t="s">
        <v>375</v>
      </c>
      <c r="B47" s="38" t="s">
        <v>376</v>
      </c>
      <c r="C47" s="64">
        <v>3450</v>
      </c>
      <c r="D47" s="65" t="s">
        <v>726</v>
      </c>
      <c r="E47" s="252" t="s">
        <v>1965</v>
      </c>
      <c r="F47" s="90">
        <v>698318.66</v>
      </c>
      <c r="G47" s="90">
        <v>0</v>
      </c>
      <c r="H47" s="90">
        <v>44101.33</v>
      </c>
      <c r="I47" s="252">
        <v>550424.5</v>
      </c>
      <c r="J47" s="252">
        <v>58437.98</v>
      </c>
      <c r="K47" s="232">
        <v>0</v>
      </c>
      <c r="L47" s="232">
        <v>40100</v>
      </c>
      <c r="Q47" s="252">
        <v>-4512.46</v>
      </c>
      <c r="R47" s="252">
        <v>1610762.41</v>
      </c>
      <c r="S47" s="74">
        <v>853835.08</v>
      </c>
      <c r="U47" s="74">
        <v>1248.9100000000001</v>
      </c>
      <c r="W47" s="74">
        <v>583788</v>
      </c>
      <c r="X47" s="74">
        <v>29100</v>
      </c>
      <c r="Y47" s="91">
        <v>1037801</v>
      </c>
      <c r="AB47" s="91">
        <v>255276.55</v>
      </c>
      <c r="AC47" s="91">
        <v>86031.97</v>
      </c>
      <c r="AG47" s="73">
        <f t="shared" si="7"/>
        <v>742419.99</v>
      </c>
      <c r="AH47" s="50">
        <f t="shared" si="8"/>
        <v>40100</v>
      </c>
      <c r="AI47" s="51">
        <f t="shared" si="5"/>
        <v>702319.99</v>
      </c>
      <c r="AJ47" s="48">
        <f t="shared" si="9"/>
        <v>1467971.99</v>
      </c>
      <c r="AK47" s="47">
        <f t="shared" si="10"/>
        <v>1379109.52</v>
      </c>
      <c r="AL47" s="56">
        <f t="shared" si="6"/>
        <v>88862.469999999972</v>
      </c>
    </row>
    <row r="48" spans="1:38" ht="15" thickBot="1" x14ac:dyDescent="0.25">
      <c r="A48" s="38" t="s">
        <v>375</v>
      </c>
      <c r="B48" s="38" t="s">
        <v>376</v>
      </c>
      <c r="C48" s="64">
        <v>2633</v>
      </c>
      <c r="D48" s="65" t="s">
        <v>727</v>
      </c>
      <c r="E48" s="252" t="s">
        <v>1966</v>
      </c>
      <c r="F48" s="90">
        <v>562653.80000000005</v>
      </c>
      <c r="G48" s="90">
        <v>0</v>
      </c>
      <c r="H48" s="90">
        <v>65958.179999999993</v>
      </c>
      <c r="I48" s="252">
        <v>568791.69999999995</v>
      </c>
      <c r="J48" s="252">
        <v>48462.97</v>
      </c>
      <c r="K48" s="232">
        <v>0</v>
      </c>
      <c r="L48" s="232">
        <v>25421</v>
      </c>
      <c r="R48" s="252">
        <v>2707380.46</v>
      </c>
      <c r="S48" s="74">
        <v>839895.94</v>
      </c>
      <c r="T48" s="74">
        <v>28800</v>
      </c>
      <c r="U48" s="74">
        <v>995.53</v>
      </c>
      <c r="W48" s="74">
        <v>698691</v>
      </c>
      <c r="X48" s="74">
        <v>21990</v>
      </c>
      <c r="Y48" s="91">
        <v>1166131</v>
      </c>
      <c r="AB48" s="91">
        <v>303986.69</v>
      </c>
      <c r="AC48" s="91">
        <v>104894.72</v>
      </c>
      <c r="AG48" s="73">
        <f t="shared" si="7"/>
        <v>628611.98</v>
      </c>
      <c r="AH48" s="50">
        <f t="shared" si="8"/>
        <v>25421</v>
      </c>
      <c r="AI48" s="51">
        <f t="shared" si="5"/>
        <v>603190.98</v>
      </c>
      <c r="AJ48" s="48">
        <f t="shared" si="9"/>
        <v>1590372.47</v>
      </c>
      <c r="AK48" s="47">
        <f t="shared" si="10"/>
        <v>1575012.41</v>
      </c>
      <c r="AL48" s="56">
        <f t="shared" si="6"/>
        <v>15360.060000000056</v>
      </c>
    </row>
    <row r="49" spans="1:38" ht="15" thickBot="1" x14ac:dyDescent="0.25">
      <c r="A49" s="38" t="s">
        <v>375</v>
      </c>
      <c r="B49" s="38" t="s">
        <v>376</v>
      </c>
      <c r="C49" s="64">
        <v>1642</v>
      </c>
      <c r="D49" s="65" t="s">
        <v>728</v>
      </c>
      <c r="E49" s="252" t="s">
        <v>2039</v>
      </c>
      <c r="F49" s="90">
        <v>498779.38</v>
      </c>
      <c r="G49" s="90">
        <v>0</v>
      </c>
      <c r="H49" s="90">
        <v>23628.61</v>
      </c>
      <c r="I49" s="252">
        <v>543642.49</v>
      </c>
      <c r="J49" s="252">
        <v>134360.4</v>
      </c>
      <c r="K49" s="232">
        <v>0</v>
      </c>
      <c r="L49" s="232">
        <v>27354.81</v>
      </c>
      <c r="R49" s="252">
        <v>2321309.19</v>
      </c>
      <c r="S49" s="74">
        <v>350881.68</v>
      </c>
      <c r="T49" s="74">
        <v>75000</v>
      </c>
      <c r="U49" s="74">
        <v>858.46</v>
      </c>
      <c r="W49" s="74">
        <v>464491.2</v>
      </c>
      <c r="X49" s="74">
        <v>29100</v>
      </c>
      <c r="Y49" s="91">
        <v>597741.19999999995</v>
      </c>
      <c r="AB49" s="91">
        <v>182372.87</v>
      </c>
      <c r="AC49" s="91">
        <v>95360.26</v>
      </c>
      <c r="AG49" s="73">
        <f t="shared" si="7"/>
        <v>522407.99</v>
      </c>
      <c r="AH49" s="50">
        <f t="shared" si="8"/>
        <v>27354.81</v>
      </c>
      <c r="AI49" s="51">
        <f t="shared" si="5"/>
        <v>495053.18</v>
      </c>
      <c r="AJ49" s="48">
        <f t="shared" si="9"/>
        <v>920331.34000000008</v>
      </c>
      <c r="AK49" s="47">
        <f t="shared" si="10"/>
        <v>875474.33</v>
      </c>
      <c r="AL49" s="56">
        <f t="shared" si="6"/>
        <v>44857.010000000126</v>
      </c>
    </row>
    <row r="50" spans="1:38" ht="15" thickBot="1" x14ac:dyDescent="0.25">
      <c r="A50" s="38" t="s">
        <v>375</v>
      </c>
      <c r="B50" s="38" t="s">
        <v>376</v>
      </c>
      <c r="C50" s="64">
        <v>2100</v>
      </c>
      <c r="D50" s="65" t="s">
        <v>729</v>
      </c>
      <c r="E50" s="252" t="s">
        <v>2049</v>
      </c>
      <c r="F50" s="90">
        <v>637622.56999999995</v>
      </c>
      <c r="G50" s="90">
        <v>0</v>
      </c>
      <c r="H50" s="90">
        <v>66454.929999999993</v>
      </c>
      <c r="I50" s="252">
        <v>1356523.26</v>
      </c>
      <c r="J50" s="252">
        <v>190481.75</v>
      </c>
      <c r="K50" s="232">
        <v>0</v>
      </c>
      <c r="L50" s="232">
        <v>38092.29</v>
      </c>
      <c r="Q50" s="252">
        <v>8180.46</v>
      </c>
      <c r="R50" s="252">
        <v>991778.49</v>
      </c>
      <c r="S50" s="74">
        <v>379786.2</v>
      </c>
      <c r="U50" s="74">
        <v>1251.21</v>
      </c>
      <c r="W50" s="74">
        <v>347841.29</v>
      </c>
      <c r="X50" s="74">
        <v>23100</v>
      </c>
      <c r="Y50" s="91">
        <v>470595.29</v>
      </c>
      <c r="AA50" s="91">
        <v>700</v>
      </c>
      <c r="AB50" s="91">
        <v>185779.67</v>
      </c>
      <c r="AC50" s="91">
        <v>92574.93</v>
      </c>
      <c r="AG50" s="73">
        <f t="shared" si="7"/>
        <v>704077.5</v>
      </c>
      <c r="AH50" s="50">
        <f t="shared" si="8"/>
        <v>38092.29</v>
      </c>
      <c r="AI50" s="51">
        <f t="shared" si="5"/>
        <v>665985.21</v>
      </c>
      <c r="AJ50" s="48">
        <f t="shared" si="9"/>
        <v>751978.7</v>
      </c>
      <c r="AK50" s="47">
        <f t="shared" si="10"/>
        <v>749649.8899999999</v>
      </c>
      <c r="AL50" s="56">
        <f t="shared" si="6"/>
        <v>2328.8100000000559</v>
      </c>
    </row>
    <row r="51" spans="1:38" ht="15" thickBot="1" x14ac:dyDescent="0.25">
      <c r="A51" s="38" t="s">
        <v>375</v>
      </c>
      <c r="B51" s="38" t="s">
        <v>376</v>
      </c>
      <c r="C51" s="64">
        <v>1785</v>
      </c>
      <c r="D51" s="65" t="s">
        <v>730</v>
      </c>
      <c r="E51" s="252" t="s">
        <v>2050</v>
      </c>
      <c r="F51" s="90">
        <v>279065.12</v>
      </c>
      <c r="G51" s="90">
        <v>0</v>
      </c>
      <c r="H51" s="90">
        <v>91049.85</v>
      </c>
      <c r="I51" s="252">
        <v>2750025.5</v>
      </c>
      <c r="J51" s="252">
        <v>58668.25</v>
      </c>
      <c r="K51" s="232">
        <v>0</v>
      </c>
      <c r="L51" s="232">
        <v>39000</v>
      </c>
      <c r="N51" s="232">
        <v>0</v>
      </c>
      <c r="R51" s="252">
        <v>667821.93000000005</v>
      </c>
      <c r="S51" s="74">
        <v>350039.61</v>
      </c>
      <c r="U51" s="74">
        <v>447.83</v>
      </c>
      <c r="W51" s="74">
        <v>566685.80000000005</v>
      </c>
      <c r="X51" s="74">
        <v>39600</v>
      </c>
      <c r="Y51" s="91">
        <v>708905.8</v>
      </c>
      <c r="AB51" s="91">
        <v>170226.66</v>
      </c>
      <c r="AC51" s="91">
        <v>103808.05</v>
      </c>
      <c r="AG51" s="73">
        <f t="shared" si="7"/>
        <v>370114.97</v>
      </c>
      <c r="AH51" s="50">
        <f t="shared" si="8"/>
        <v>39000</v>
      </c>
      <c r="AI51" s="51">
        <f t="shared" si="5"/>
        <v>331114.96999999997</v>
      </c>
      <c r="AJ51" s="48">
        <f t="shared" si="9"/>
        <v>956773.24</v>
      </c>
      <c r="AK51" s="47">
        <f t="shared" si="10"/>
        <v>982940.51000000013</v>
      </c>
      <c r="AL51" s="56">
        <f t="shared" si="6"/>
        <v>-26167.270000000135</v>
      </c>
    </row>
    <row r="52" spans="1:38" ht="15" thickBot="1" x14ac:dyDescent="0.25">
      <c r="A52" s="38" t="s">
        <v>367</v>
      </c>
      <c r="B52" s="38" t="s">
        <v>380</v>
      </c>
      <c r="C52" s="64">
        <v>1114</v>
      </c>
      <c r="D52" s="65" t="s">
        <v>731</v>
      </c>
      <c r="E52" s="252" t="s">
        <v>1967</v>
      </c>
      <c r="F52" s="90">
        <v>480335.43</v>
      </c>
      <c r="G52" s="90">
        <v>39037</v>
      </c>
      <c r="H52" s="90">
        <v>6356.34</v>
      </c>
      <c r="I52" s="252">
        <v>847053.5</v>
      </c>
      <c r="J52" s="252">
        <v>160757.44</v>
      </c>
      <c r="K52" s="232">
        <v>11000</v>
      </c>
      <c r="L52" s="232">
        <v>8182.68</v>
      </c>
      <c r="N52" s="232">
        <v>2388</v>
      </c>
      <c r="R52" s="252">
        <v>2139773.89</v>
      </c>
      <c r="S52" s="74">
        <v>394221.73</v>
      </c>
      <c r="U52" s="74">
        <v>774.05</v>
      </c>
      <c r="W52" s="74">
        <v>350658</v>
      </c>
      <c r="Y52" s="91">
        <v>350658</v>
      </c>
      <c r="AB52" s="91">
        <v>190735.68</v>
      </c>
      <c r="AC52" s="91">
        <v>108770.84</v>
      </c>
      <c r="AE52" s="91">
        <v>3662</v>
      </c>
      <c r="AG52" s="73">
        <f t="shared" si="7"/>
        <v>525728.77</v>
      </c>
      <c r="AH52" s="50">
        <f t="shared" si="8"/>
        <v>21570.68</v>
      </c>
      <c r="AI52" s="51">
        <f t="shared" si="5"/>
        <v>504158.09</v>
      </c>
      <c r="AJ52" s="48">
        <f t="shared" si="9"/>
        <v>745653.78</v>
      </c>
      <c r="AK52" s="47">
        <f t="shared" si="10"/>
        <v>653826.5199999999</v>
      </c>
      <c r="AL52" s="56">
        <f t="shared" si="6"/>
        <v>91827.260000000126</v>
      </c>
    </row>
    <row r="53" spans="1:38" ht="15" thickBot="1" x14ac:dyDescent="0.25">
      <c r="A53" s="38" t="s">
        <v>367</v>
      </c>
      <c r="B53" s="38" t="s">
        <v>380</v>
      </c>
      <c r="C53" s="64">
        <v>595</v>
      </c>
      <c r="D53" s="65" t="s">
        <v>732</v>
      </c>
      <c r="E53" s="252" t="s">
        <v>1968</v>
      </c>
      <c r="F53" s="90">
        <v>467956.68</v>
      </c>
      <c r="G53" s="90">
        <v>75108</v>
      </c>
      <c r="H53" s="90">
        <v>8280</v>
      </c>
      <c r="I53" s="252">
        <v>396366.64</v>
      </c>
      <c r="J53" s="252">
        <v>124491.55</v>
      </c>
      <c r="K53" s="232">
        <v>0</v>
      </c>
      <c r="L53" s="232">
        <v>6705.22</v>
      </c>
      <c r="N53" s="232">
        <v>972</v>
      </c>
      <c r="R53" s="252">
        <v>293207.49</v>
      </c>
      <c r="S53" s="74">
        <v>316677.53000000003</v>
      </c>
      <c r="U53" s="74">
        <v>746.21</v>
      </c>
      <c r="W53" s="74">
        <v>247119</v>
      </c>
      <c r="Y53" s="91">
        <v>247119</v>
      </c>
      <c r="AB53" s="91">
        <v>112447.41</v>
      </c>
      <c r="AC53" s="91">
        <v>50155.57</v>
      </c>
      <c r="AE53" s="91">
        <v>3509</v>
      </c>
      <c r="AG53" s="73">
        <f t="shared" si="7"/>
        <v>551344.67999999993</v>
      </c>
      <c r="AH53" s="50">
        <f t="shared" si="8"/>
        <v>7677.22</v>
      </c>
      <c r="AI53" s="51">
        <f t="shared" si="5"/>
        <v>543667.46</v>
      </c>
      <c r="AJ53" s="48">
        <f t="shared" si="9"/>
        <v>564542.74</v>
      </c>
      <c r="AK53" s="47">
        <f t="shared" si="10"/>
        <v>413230.98000000004</v>
      </c>
      <c r="AL53" s="56">
        <f t="shared" si="6"/>
        <v>151311.75999999995</v>
      </c>
    </row>
    <row r="54" spans="1:38" ht="15" thickBot="1" x14ac:dyDescent="0.25">
      <c r="A54" s="38" t="s">
        <v>367</v>
      </c>
      <c r="B54" s="38" t="s">
        <v>380</v>
      </c>
      <c r="C54" s="64">
        <v>1925</v>
      </c>
      <c r="D54" s="65" t="s">
        <v>733</v>
      </c>
      <c r="E54" s="252" t="s">
        <v>1969</v>
      </c>
      <c r="F54" s="90">
        <v>331655.44</v>
      </c>
      <c r="G54" s="90">
        <v>54025.5</v>
      </c>
      <c r="H54" s="90">
        <v>27239.42</v>
      </c>
      <c r="I54" s="252">
        <v>871663.03</v>
      </c>
      <c r="J54" s="252">
        <v>120402.51</v>
      </c>
      <c r="K54" s="232">
        <v>2149</v>
      </c>
      <c r="L54" s="232">
        <v>19660.7</v>
      </c>
      <c r="N54" s="232">
        <v>9579</v>
      </c>
      <c r="Q54" s="252">
        <v>-85.13</v>
      </c>
      <c r="R54" s="252">
        <v>1946315.03</v>
      </c>
      <c r="S54" s="74">
        <v>606401.93000000005</v>
      </c>
      <c r="U54" s="74">
        <v>515.13</v>
      </c>
      <c r="W54" s="74">
        <v>295984.5</v>
      </c>
      <c r="Y54" s="91">
        <v>428924.5</v>
      </c>
      <c r="AB54" s="91">
        <v>221473.09</v>
      </c>
      <c r="AC54" s="91">
        <v>164906.63</v>
      </c>
      <c r="AE54" s="91">
        <v>1580</v>
      </c>
      <c r="AG54" s="73">
        <f t="shared" si="7"/>
        <v>412920.36</v>
      </c>
      <c r="AH54" s="50">
        <f t="shared" si="8"/>
        <v>31388.7</v>
      </c>
      <c r="AI54" s="51">
        <f t="shared" si="5"/>
        <v>381531.66</v>
      </c>
      <c r="AJ54" s="48">
        <f t="shared" si="9"/>
        <v>902901.56</v>
      </c>
      <c r="AK54" s="47">
        <f t="shared" si="10"/>
        <v>816884.22</v>
      </c>
      <c r="AL54" s="56">
        <f t="shared" si="6"/>
        <v>86017.340000000084</v>
      </c>
    </row>
    <row r="55" spans="1:38" ht="15" thickBot="1" x14ac:dyDescent="0.25">
      <c r="A55" s="38" t="s">
        <v>367</v>
      </c>
      <c r="B55" s="38" t="s">
        <v>380</v>
      </c>
      <c r="C55" s="64">
        <v>3610</v>
      </c>
      <c r="D55" s="65" t="s">
        <v>734</v>
      </c>
      <c r="E55" s="252" t="s">
        <v>1970</v>
      </c>
      <c r="F55" s="90">
        <v>785263.34</v>
      </c>
      <c r="G55" s="90">
        <v>92610.5</v>
      </c>
      <c r="H55" s="90">
        <v>73047.39</v>
      </c>
      <c r="I55" s="252">
        <v>865680.01</v>
      </c>
      <c r="J55" s="252">
        <v>356251.91</v>
      </c>
      <c r="K55" s="232">
        <v>10900</v>
      </c>
      <c r="L55" s="232">
        <v>32597.94</v>
      </c>
      <c r="N55" s="232">
        <v>6277</v>
      </c>
      <c r="R55" s="252">
        <v>2217512.62</v>
      </c>
      <c r="S55" s="74">
        <v>990998.46</v>
      </c>
      <c r="U55" s="74">
        <v>1184.26</v>
      </c>
      <c r="W55" s="74">
        <v>636762.5</v>
      </c>
      <c r="Y55" s="91">
        <v>773162.5</v>
      </c>
      <c r="AB55" s="91">
        <v>363205.87</v>
      </c>
      <c r="AC55" s="91">
        <v>198076.79</v>
      </c>
      <c r="AG55" s="73">
        <f t="shared" si="7"/>
        <v>950921.23</v>
      </c>
      <c r="AH55" s="50">
        <f t="shared" si="8"/>
        <v>49774.94</v>
      </c>
      <c r="AI55" s="51">
        <f t="shared" si="5"/>
        <v>901146.29</v>
      </c>
      <c r="AJ55" s="48">
        <f t="shared" si="9"/>
        <v>1628945.22</v>
      </c>
      <c r="AK55" s="47">
        <f t="shared" si="10"/>
        <v>1334445.1600000001</v>
      </c>
      <c r="AL55" s="56">
        <f t="shared" si="6"/>
        <v>294500.05999999982</v>
      </c>
    </row>
    <row r="56" spans="1:38" ht="15" thickBot="1" x14ac:dyDescent="0.25">
      <c r="A56" s="38" t="s">
        <v>367</v>
      </c>
      <c r="B56" s="38" t="s">
        <v>380</v>
      </c>
      <c r="C56" s="64">
        <v>4226</v>
      </c>
      <c r="D56" s="65" t="s">
        <v>735</v>
      </c>
      <c r="E56" s="252" t="s">
        <v>1971</v>
      </c>
      <c r="F56" s="90">
        <v>540284.66</v>
      </c>
      <c r="G56" s="90">
        <v>112083.5</v>
      </c>
      <c r="H56" s="90">
        <v>46568.37</v>
      </c>
      <c r="I56" s="252">
        <v>785262.83</v>
      </c>
      <c r="J56" s="252">
        <v>147282.48000000001</v>
      </c>
      <c r="K56" s="232">
        <v>5900</v>
      </c>
      <c r="L56" s="232">
        <v>26021.09</v>
      </c>
      <c r="N56" s="232">
        <v>6811</v>
      </c>
      <c r="Q56" s="252">
        <v>-59.5</v>
      </c>
      <c r="R56" s="252">
        <v>1921030.3</v>
      </c>
      <c r="S56" s="74">
        <v>895263.44</v>
      </c>
      <c r="U56" s="74">
        <v>1012.99</v>
      </c>
      <c r="W56" s="74">
        <v>538230</v>
      </c>
      <c r="Y56" s="91">
        <v>756570</v>
      </c>
      <c r="AB56" s="91">
        <v>356985.55</v>
      </c>
      <c r="AC56" s="91">
        <v>186029.7</v>
      </c>
      <c r="AE56" s="91">
        <v>321</v>
      </c>
      <c r="AG56" s="73">
        <f t="shared" si="7"/>
        <v>698936.53</v>
      </c>
      <c r="AH56" s="50">
        <f t="shared" si="8"/>
        <v>38732.089999999997</v>
      </c>
      <c r="AI56" s="51">
        <f t="shared" si="5"/>
        <v>660204.44000000006</v>
      </c>
      <c r="AJ56" s="48">
        <f t="shared" si="9"/>
        <v>1434506.43</v>
      </c>
      <c r="AK56" s="47">
        <f t="shared" si="10"/>
        <v>1299906.25</v>
      </c>
      <c r="AL56" s="56">
        <f t="shared" si="6"/>
        <v>134600.17999999993</v>
      </c>
    </row>
    <row r="57" spans="1:38" ht="15" thickBot="1" x14ac:dyDescent="0.25">
      <c r="A57" s="38" t="s">
        <v>367</v>
      </c>
      <c r="B57" s="38" t="s">
        <v>380</v>
      </c>
      <c r="C57" s="64">
        <v>2265</v>
      </c>
      <c r="D57" s="65" t="s">
        <v>736</v>
      </c>
      <c r="E57" s="252" t="s">
        <v>1972</v>
      </c>
      <c r="F57" s="90">
        <v>477661.23</v>
      </c>
      <c r="G57" s="90">
        <v>30641</v>
      </c>
      <c r="H57" s="90">
        <v>18281</v>
      </c>
      <c r="I57" s="252">
        <v>715184.07</v>
      </c>
      <c r="J57" s="252">
        <v>158933.32</v>
      </c>
      <c r="K57" s="232">
        <v>11386</v>
      </c>
      <c r="L57" s="232">
        <v>24108.68</v>
      </c>
      <c r="N57" s="232">
        <v>1218</v>
      </c>
      <c r="Q57" s="252">
        <v>-2679.19</v>
      </c>
      <c r="R57" s="252">
        <v>1915444.77</v>
      </c>
      <c r="S57" s="74">
        <v>796561.88</v>
      </c>
      <c r="T57" s="74">
        <v>27695</v>
      </c>
      <c r="U57" s="74">
        <v>723.18</v>
      </c>
      <c r="W57" s="74">
        <v>598533</v>
      </c>
      <c r="Y57" s="91">
        <v>774027</v>
      </c>
      <c r="AB57" s="91">
        <v>322979.15999999997</v>
      </c>
      <c r="AC57" s="91">
        <v>191251.46</v>
      </c>
      <c r="AE57" s="91">
        <v>10080</v>
      </c>
      <c r="AG57" s="73">
        <f t="shared" si="7"/>
        <v>526583.23</v>
      </c>
      <c r="AH57" s="50">
        <f t="shared" si="8"/>
        <v>36712.68</v>
      </c>
      <c r="AI57" s="51">
        <f t="shared" si="5"/>
        <v>489870.55</v>
      </c>
      <c r="AJ57" s="48">
        <f t="shared" si="9"/>
        <v>1423513.06</v>
      </c>
      <c r="AK57" s="47">
        <f t="shared" si="10"/>
        <v>1298337.6199999999</v>
      </c>
      <c r="AL57" s="56">
        <f t="shared" si="6"/>
        <v>125175.44000000018</v>
      </c>
    </row>
    <row r="58" spans="1:38" ht="15" thickBot="1" x14ac:dyDescent="0.25">
      <c r="A58" s="38" t="s">
        <v>367</v>
      </c>
      <c r="B58" s="38" t="s">
        <v>380</v>
      </c>
      <c r="C58" s="64">
        <v>1848</v>
      </c>
      <c r="D58" s="65" t="s">
        <v>737</v>
      </c>
      <c r="E58" s="252" t="s">
        <v>1973</v>
      </c>
      <c r="F58" s="90">
        <v>395854.49</v>
      </c>
      <c r="G58" s="90">
        <v>39222.5</v>
      </c>
      <c r="H58" s="90">
        <v>22583</v>
      </c>
      <c r="I58" s="252">
        <v>688687.73</v>
      </c>
      <c r="J58" s="252">
        <v>160658.53</v>
      </c>
      <c r="K58" s="232">
        <v>9251</v>
      </c>
      <c r="L58" s="232">
        <v>15521.17</v>
      </c>
      <c r="N58" s="232">
        <v>1879</v>
      </c>
      <c r="Q58" s="252">
        <v>-24.34</v>
      </c>
      <c r="R58" s="252">
        <v>1650781.62</v>
      </c>
      <c r="S58" s="74">
        <v>654897.67000000004</v>
      </c>
      <c r="T58" s="74">
        <v>19830</v>
      </c>
      <c r="U58" s="74">
        <v>486.02</v>
      </c>
      <c r="W58" s="74">
        <v>279909</v>
      </c>
      <c r="Y58" s="91">
        <v>434468</v>
      </c>
      <c r="AB58" s="91">
        <v>199051.06</v>
      </c>
      <c r="AC58" s="91">
        <v>162609.88</v>
      </c>
      <c r="AE58" s="91">
        <v>2935</v>
      </c>
      <c r="AG58" s="73">
        <f t="shared" si="7"/>
        <v>457659.99</v>
      </c>
      <c r="AH58" s="50">
        <f t="shared" si="8"/>
        <v>26651.17</v>
      </c>
      <c r="AI58" s="51">
        <f t="shared" si="5"/>
        <v>431008.82</v>
      </c>
      <c r="AJ58" s="48">
        <f t="shared" si="9"/>
        <v>955122.69000000006</v>
      </c>
      <c r="AK58" s="47">
        <f t="shared" si="10"/>
        <v>799063.94000000006</v>
      </c>
      <c r="AL58" s="56">
        <f t="shared" si="6"/>
        <v>156058.75</v>
      </c>
    </row>
    <row r="59" spans="1:38" ht="15" thickBot="1" x14ac:dyDescent="0.25">
      <c r="A59" s="38" t="s">
        <v>367</v>
      </c>
      <c r="B59" s="38" t="s">
        <v>380</v>
      </c>
      <c r="C59" s="64">
        <v>1945</v>
      </c>
      <c r="D59" s="65" t="s">
        <v>738</v>
      </c>
      <c r="E59" s="252" t="s">
        <v>1974</v>
      </c>
      <c r="F59" s="90">
        <v>283208.82</v>
      </c>
      <c r="G59" s="90">
        <v>53200</v>
      </c>
      <c r="H59" s="90">
        <v>25834.95</v>
      </c>
      <c r="I59" s="252">
        <v>910482.63</v>
      </c>
      <c r="J59" s="252">
        <v>134906.84</v>
      </c>
      <c r="K59" s="232">
        <v>840</v>
      </c>
      <c r="L59" s="232">
        <v>19628.509999999998</v>
      </c>
      <c r="N59" s="232">
        <v>1525</v>
      </c>
      <c r="Q59" s="252">
        <v>-102</v>
      </c>
      <c r="R59" s="252">
        <v>2032099.69</v>
      </c>
      <c r="S59" s="74">
        <v>786581.21</v>
      </c>
      <c r="U59" s="74">
        <v>324.75</v>
      </c>
      <c r="W59" s="74">
        <v>349020</v>
      </c>
      <c r="Y59" s="91">
        <v>599280</v>
      </c>
      <c r="AB59" s="91">
        <v>191923.95</v>
      </c>
      <c r="AC59" s="91">
        <v>170169.54</v>
      </c>
      <c r="AE59" s="91">
        <v>3897</v>
      </c>
      <c r="AG59" s="73">
        <f t="shared" si="7"/>
        <v>362243.77</v>
      </c>
      <c r="AH59" s="50">
        <f t="shared" si="8"/>
        <v>21993.51</v>
      </c>
      <c r="AI59" s="51">
        <f t="shared" si="5"/>
        <v>340250.26</v>
      </c>
      <c r="AJ59" s="48">
        <f t="shared" si="9"/>
        <v>1135925.96</v>
      </c>
      <c r="AK59" s="47">
        <f t="shared" si="10"/>
        <v>965270.49</v>
      </c>
      <c r="AL59" s="56">
        <f t="shared" si="6"/>
        <v>170655.46999999997</v>
      </c>
    </row>
    <row r="60" spans="1:38" ht="15" thickBot="1" x14ac:dyDescent="0.25">
      <c r="A60" s="38" t="s">
        <v>367</v>
      </c>
      <c r="B60" s="38" t="s">
        <v>380</v>
      </c>
      <c r="C60" s="64">
        <v>4776</v>
      </c>
      <c r="D60" s="65" t="s">
        <v>739</v>
      </c>
      <c r="E60" s="252" t="s">
        <v>1975</v>
      </c>
      <c r="F60" s="90">
        <v>376163.5</v>
      </c>
      <c r="G60" s="90">
        <v>148139</v>
      </c>
      <c r="H60" s="90">
        <v>44750</v>
      </c>
      <c r="I60" s="252">
        <v>1504998.78</v>
      </c>
      <c r="J60" s="252">
        <v>128956.3</v>
      </c>
      <c r="K60" s="232">
        <v>8000</v>
      </c>
      <c r="L60" s="232">
        <v>36331.9</v>
      </c>
      <c r="N60" s="232">
        <v>9202</v>
      </c>
      <c r="R60" s="252">
        <v>1174038.5</v>
      </c>
      <c r="S60" s="74">
        <v>1276993.54</v>
      </c>
      <c r="U60" s="74">
        <v>446.59</v>
      </c>
      <c r="W60" s="74">
        <v>482391</v>
      </c>
      <c r="Y60" s="91">
        <v>782031</v>
      </c>
      <c r="AB60" s="91">
        <v>418285.82</v>
      </c>
      <c r="AC60" s="91">
        <v>197263.46</v>
      </c>
      <c r="AE60" s="91">
        <v>11204.5</v>
      </c>
      <c r="AG60" s="73">
        <f t="shared" si="7"/>
        <v>569052.5</v>
      </c>
      <c r="AH60" s="50">
        <f t="shared" si="8"/>
        <v>53533.9</v>
      </c>
      <c r="AI60" s="51">
        <f t="shared" si="5"/>
        <v>515518.6</v>
      </c>
      <c r="AJ60" s="48">
        <f t="shared" si="9"/>
        <v>1759831.1300000001</v>
      </c>
      <c r="AK60" s="47">
        <f t="shared" si="10"/>
        <v>1408784.78</v>
      </c>
      <c r="AL60" s="56">
        <f t="shared" si="6"/>
        <v>351046.35000000009</v>
      </c>
    </row>
    <row r="61" spans="1:38" ht="15" thickBot="1" x14ac:dyDescent="0.25">
      <c r="A61" s="38" t="s">
        <v>367</v>
      </c>
      <c r="B61" s="38" t="s">
        <v>380</v>
      </c>
      <c r="C61" s="64">
        <v>5154</v>
      </c>
      <c r="D61" s="65" t="s">
        <v>740</v>
      </c>
      <c r="E61" s="252" t="s">
        <v>1976</v>
      </c>
      <c r="F61" s="90">
        <v>1210444.57</v>
      </c>
      <c r="G61" s="90">
        <v>323560.5</v>
      </c>
      <c r="H61" s="90">
        <v>82960.25</v>
      </c>
      <c r="I61" s="252">
        <v>1009453.58</v>
      </c>
      <c r="J61" s="252">
        <v>558213.36</v>
      </c>
      <c r="K61" s="232">
        <v>14300</v>
      </c>
      <c r="L61" s="232">
        <v>79346.880000000005</v>
      </c>
      <c r="N61" s="232">
        <v>10474</v>
      </c>
      <c r="Q61" s="252">
        <v>-237.55</v>
      </c>
      <c r="R61" s="252">
        <v>3795531.45</v>
      </c>
      <c r="S61" s="74">
        <v>1617203.15</v>
      </c>
      <c r="U61" s="74">
        <v>1692.55</v>
      </c>
      <c r="W61" s="74">
        <v>861756</v>
      </c>
      <c r="Y61" s="91">
        <v>1235694</v>
      </c>
      <c r="AA61" s="91">
        <v>300</v>
      </c>
      <c r="AB61" s="91">
        <v>380930.43</v>
      </c>
      <c r="AC61" s="91">
        <v>332732.96999999997</v>
      </c>
      <c r="AE61" s="91">
        <v>101</v>
      </c>
      <c r="AG61" s="73">
        <f t="shared" si="7"/>
        <v>1616965.32</v>
      </c>
      <c r="AH61" s="50">
        <f t="shared" si="8"/>
        <v>104120.88</v>
      </c>
      <c r="AI61" s="51">
        <f t="shared" si="5"/>
        <v>1512844.44</v>
      </c>
      <c r="AJ61" s="48">
        <f t="shared" si="9"/>
        <v>2480651.7000000002</v>
      </c>
      <c r="AK61" s="47">
        <f t="shared" si="10"/>
        <v>1949758.4</v>
      </c>
      <c r="AL61" s="56">
        <f t="shared" si="6"/>
        <v>530893.30000000028</v>
      </c>
    </row>
    <row r="62" spans="1:38" ht="15" thickBot="1" x14ac:dyDescent="0.25">
      <c r="A62" s="38" t="s">
        <v>367</v>
      </c>
      <c r="B62" s="38" t="s">
        <v>380</v>
      </c>
      <c r="C62" s="64">
        <v>3300</v>
      </c>
      <c r="D62" s="65" t="s">
        <v>741</v>
      </c>
      <c r="E62" s="252" t="s">
        <v>1977</v>
      </c>
      <c r="F62" s="90">
        <v>262409.33</v>
      </c>
      <c r="G62" s="90">
        <v>107099</v>
      </c>
      <c r="H62" s="90">
        <v>48959</v>
      </c>
      <c r="I62" s="252">
        <v>512234.67</v>
      </c>
      <c r="J62" s="252">
        <v>167583.74</v>
      </c>
      <c r="K62" s="232">
        <v>6960</v>
      </c>
      <c r="L62" s="232">
        <v>28963.29</v>
      </c>
      <c r="N62" s="232">
        <v>4532</v>
      </c>
      <c r="Q62" s="252">
        <v>-630</v>
      </c>
      <c r="R62" s="252">
        <v>1606269.64</v>
      </c>
      <c r="S62" s="74">
        <v>866343.66</v>
      </c>
      <c r="U62" s="74">
        <v>363.71</v>
      </c>
      <c r="W62" s="74">
        <v>405489</v>
      </c>
      <c r="X62" s="74">
        <v>20000</v>
      </c>
      <c r="Y62" s="91">
        <v>595329</v>
      </c>
      <c r="AB62" s="91">
        <v>314539.55</v>
      </c>
      <c r="AC62" s="91">
        <v>192777.51</v>
      </c>
      <c r="AE62" s="91">
        <v>6523</v>
      </c>
      <c r="AG62" s="73">
        <f t="shared" si="7"/>
        <v>418467.33</v>
      </c>
      <c r="AH62" s="50">
        <f t="shared" si="8"/>
        <v>40455.29</v>
      </c>
      <c r="AI62" s="51">
        <f t="shared" si="5"/>
        <v>378012.04000000004</v>
      </c>
      <c r="AJ62" s="48">
        <f t="shared" si="9"/>
        <v>1292196.3700000001</v>
      </c>
      <c r="AK62" s="47">
        <f t="shared" si="10"/>
        <v>1109169.06</v>
      </c>
      <c r="AL62" s="56">
        <f t="shared" si="6"/>
        <v>183027.31000000006</v>
      </c>
    </row>
    <row r="63" spans="1:38" ht="15" thickBot="1" x14ac:dyDescent="0.25">
      <c r="A63" s="38" t="s">
        <v>367</v>
      </c>
      <c r="B63" s="38" t="s">
        <v>380</v>
      </c>
      <c r="C63" s="64">
        <v>2046</v>
      </c>
      <c r="D63" s="65" t="s">
        <v>742</v>
      </c>
      <c r="E63" s="252" t="s">
        <v>1978</v>
      </c>
      <c r="F63" s="90">
        <v>285174.15000000002</v>
      </c>
      <c r="G63" s="90">
        <v>141519.5</v>
      </c>
      <c r="H63" s="90">
        <v>27511.77</v>
      </c>
      <c r="I63" s="252">
        <v>509435.97</v>
      </c>
      <c r="J63" s="252">
        <v>118261.11</v>
      </c>
      <c r="K63" s="232">
        <v>12000</v>
      </c>
      <c r="L63" s="232">
        <v>26345.67</v>
      </c>
      <c r="N63" s="232">
        <v>11405.19</v>
      </c>
      <c r="O63" s="252">
        <v>14282.8</v>
      </c>
      <c r="Q63" s="252">
        <v>-214.2</v>
      </c>
      <c r="R63" s="252">
        <v>2640334.33</v>
      </c>
      <c r="S63" s="74">
        <v>578168.29</v>
      </c>
      <c r="U63" s="74">
        <v>453.11</v>
      </c>
      <c r="W63" s="74">
        <v>514890</v>
      </c>
      <c r="Y63" s="91">
        <v>514890</v>
      </c>
      <c r="AB63" s="91">
        <v>322853.32</v>
      </c>
      <c r="AC63" s="91">
        <v>140310.37</v>
      </c>
      <c r="AE63" s="91">
        <v>6917</v>
      </c>
      <c r="AG63" s="73">
        <f t="shared" si="7"/>
        <v>454205.42000000004</v>
      </c>
      <c r="AH63" s="50">
        <f t="shared" si="8"/>
        <v>49750.86</v>
      </c>
      <c r="AI63" s="51">
        <f t="shared" si="5"/>
        <v>404454.56000000006</v>
      </c>
      <c r="AJ63" s="48">
        <f t="shared" si="9"/>
        <v>1093511.3999999999</v>
      </c>
      <c r="AK63" s="47">
        <f t="shared" si="10"/>
        <v>984970.69000000006</v>
      </c>
      <c r="AL63" s="56">
        <f t="shared" si="6"/>
        <v>108540.70999999985</v>
      </c>
    </row>
    <row r="64" spans="1:38" ht="15" thickBot="1" x14ac:dyDescent="0.25">
      <c r="A64" s="38" t="s">
        <v>367</v>
      </c>
      <c r="B64" s="38" t="s">
        <v>380</v>
      </c>
      <c r="C64" s="64">
        <v>1475</v>
      </c>
      <c r="D64" s="65" t="s">
        <v>743</v>
      </c>
      <c r="E64" s="252" t="s">
        <v>2040</v>
      </c>
      <c r="F64" s="90">
        <v>234375.32</v>
      </c>
      <c r="G64" s="90">
        <v>55426</v>
      </c>
      <c r="H64" s="90">
        <v>17634.060000000001</v>
      </c>
      <c r="I64" s="252">
        <v>1608809.87</v>
      </c>
      <c r="J64" s="252">
        <v>139130.9</v>
      </c>
      <c r="K64" s="232">
        <v>15610</v>
      </c>
      <c r="L64" s="232">
        <v>20690.45</v>
      </c>
      <c r="N64" s="232">
        <v>2288</v>
      </c>
      <c r="Q64" s="252">
        <v>-15.66</v>
      </c>
      <c r="R64" s="252">
        <v>2029021.21</v>
      </c>
      <c r="S64" s="74">
        <v>375972.41</v>
      </c>
      <c r="U64" s="74">
        <v>332.49</v>
      </c>
      <c r="W64" s="74">
        <v>314181</v>
      </c>
      <c r="Y64" s="91">
        <v>314181</v>
      </c>
      <c r="AB64" s="91">
        <v>147697.39000000001</v>
      </c>
      <c r="AC64" s="91">
        <v>207318.93</v>
      </c>
      <c r="AE64" s="91">
        <v>4686.5</v>
      </c>
      <c r="AG64" s="73">
        <f t="shared" si="7"/>
        <v>307435.38</v>
      </c>
      <c r="AH64" s="50">
        <f t="shared" si="8"/>
        <v>38588.449999999997</v>
      </c>
      <c r="AI64" s="51">
        <f t="shared" si="5"/>
        <v>268846.93</v>
      </c>
      <c r="AJ64" s="48">
        <f t="shared" si="9"/>
        <v>690485.89999999991</v>
      </c>
      <c r="AK64" s="47">
        <f t="shared" si="10"/>
        <v>673883.82000000007</v>
      </c>
      <c r="AL64" s="56">
        <f t="shared" si="6"/>
        <v>16602.079999999842</v>
      </c>
    </row>
    <row r="65" spans="1:38" ht="15" thickBot="1" x14ac:dyDescent="0.25">
      <c r="A65" s="38" t="s">
        <v>383</v>
      </c>
      <c r="B65" s="38" t="s">
        <v>384</v>
      </c>
      <c r="C65" s="64">
        <v>1295</v>
      </c>
      <c r="D65" s="65" t="s">
        <v>744</v>
      </c>
      <c r="E65" s="252" t="s">
        <v>1979</v>
      </c>
      <c r="F65" s="90">
        <v>614453.24</v>
      </c>
      <c r="G65" s="90">
        <v>0</v>
      </c>
      <c r="H65" s="90">
        <v>25659.759999999998</v>
      </c>
      <c r="I65" s="252">
        <v>2371937.2799999998</v>
      </c>
      <c r="J65" s="252">
        <v>17755.32</v>
      </c>
      <c r="K65" s="232">
        <v>9180</v>
      </c>
      <c r="L65" s="232">
        <v>21900</v>
      </c>
      <c r="Q65" s="252">
        <v>268</v>
      </c>
      <c r="R65" s="252">
        <v>849648.43</v>
      </c>
      <c r="S65" s="74">
        <v>527449.64</v>
      </c>
      <c r="T65" s="74">
        <v>20900</v>
      </c>
      <c r="U65" s="74">
        <v>1007.3</v>
      </c>
      <c r="W65" s="74">
        <v>704437</v>
      </c>
      <c r="X65" s="74">
        <v>24500</v>
      </c>
      <c r="Y65" s="91">
        <v>708937</v>
      </c>
      <c r="AB65" s="91">
        <v>212306.59</v>
      </c>
      <c r="AC65" s="91">
        <v>71756.039999999994</v>
      </c>
      <c r="AG65" s="73">
        <f t="shared" si="7"/>
        <v>640113</v>
      </c>
      <c r="AH65" s="50">
        <f t="shared" si="8"/>
        <v>31080</v>
      </c>
      <c r="AI65" s="51">
        <f t="shared" si="5"/>
        <v>609033</v>
      </c>
      <c r="AJ65" s="48">
        <f t="shared" si="9"/>
        <v>1278293.94</v>
      </c>
      <c r="AK65" s="47">
        <f t="shared" si="10"/>
        <v>992999.63</v>
      </c>
      <c r="AL65" s="56">
        <f t="shared" si="6"/>
        <v>285294.30999999994</v>
      </c>
    </row>
    <row r="66" spans="1:38" ht="15" thickBot="1" x14ac:dyDescent="0.25">
      <c r="A66" s="38" t="s">
        <v>383</v>
      </c>
      <c r="B66" s="38" t="s">
        <v>384</v>
      </c>
      <c r="C66" s="64">
        <v>1368</v>
      </c>
      <c r="D66" s="65" t="s">
        <v>745</v>
      </c>
      <c r="E66" s="252" t="s">
        <v>1980</v>
      </c>
      <c r="F66" s="90">
        <v>847379.03</v>
      </c>
      <c r="G66" s="90">
        <v>0</v>
      </c>
      <c r="H66" s="90">
        <v>15162.27</v>
      </c>
      <c r="I66" s="252">
        <v>618758.67000000004</v>
      </c>
      <c r="J66" s="252">
        <v>38966.620000000003</v>
      </c>
      <c r="N66" s="232">
        <v>0</v>
      </c>
      <c r="Q66" s="252">
        <v>-50621.01</v>
      </c>
      <c r="R66" s="252">
        <v>236925.61</v>
      </c>
      <c r="S66" s="74">
        <v>541980.12</v>
      </c>
      <c r="T66" s="74">
        <v>107260</v>
      </c>
      <c r="U66" s="74">
        <v>1352.41</v>
      </c>
      <c r="W66" s="74">
        <v>624666</v>
      </c>
      <c r="X66" s="74">
        <v>24500</v>
      </c>
      <c r="Y66" s="91">
        <v>629166</v>
      </c>
      <c r="AB66" s="91">
        <v>213882.06</v>
      </c>
      <c r="AC66" s="91">
        <v>93442.82</v>
      </c>
      <c r="AG66" s="73">
        <f t="shared" si="7"/>
        <v>862541.3</v>
      </c>
      <c r="AH66" s="50">
        <f t="shared" si="8"/>
        <v>0</v>
      </c>
      <c r="AI66" s="51">
        <f t="shared" si="5"/>
        <v>862541.3</v>
      </c>
      <c r="AJ66" s="48">
        <f t="shared" si="9"/>
        <v>1299758.53</v>
      </c>
      <c r="AK66" s="47">
        <f t="shared" si="10"/>
        <v>936490.88000000012</v>
      </c>
      <c r="AL66" s="56">
        <f t="shared" si="6"/>
        <v>363267.64999999991</v>
      </c>
    </row>
    <row r="67" spans="1:38" ht="15" thickBot="1" x14ac:dyDescent="0.25">
      <c r="A67" s="38" t="s">
        <v>383</v>
      </c>
      <c r="B67" s="38" t="s">
        <v>384</v>
      </c>
      <c r="C67" s="64">
        <v>2588</v>
      </c>
      <c r="D67" s="65" t="s">
        <v>746</v>
      </c>
      <c r="E67" s="252" t="s">
        <v>1981</v>
      </c>
      <c r="F67" s="90">
        <v>568933.72</v>
      </c>
      <c r="G67" s="90">
        <v>0</v>
      </c>
      <c r="H67" s="90">
        <v>95592.14</v>
      </c>
      <c r="I67" s="252">
        <v>629155.88</v>
      </c>
      <c r="J67" s="252">
        <v>46434.91</v>
      </c>
      <c r="K67" s="232">
        <v>8279</v>
      </c>
      <c r="L67" s="232">
        <v>27623.42</v>
      </c>
      <c r="N67" s="232">
        <v>0</v>
      </c>
      <c r="Q67" s="252">
        <v>-38.590000000000003</v>
      </c>
      <c r="R67" s="252">
        <v>1982889.72</v>
      </c>
      <c r="S67" s="74">
        <v>726607.75</v>
      </c>
      <c r="U67" s="74">
        <v>939.5</v>
      </c>
      <c r="W67" s="74">
        <v>605253</v>
      </c>
      <c r="X67" s="74">
        <v>24500</v>
      </c>
      <c r="Y67" s="91">
        <v>705513</v>
      </c>
      <c r="AB67" s="91">
        <v>281952.03999999998</v>
      </c>
      <c r="AC67" s="91">
        <v>72567.61</v>
      </c>
      <c r="AG67" s="73">
        <f t="shared" si="7"/>
        <v>664525.86</v>
      </c>
      <c r="AH67" s="50">
        <f t="shared" si="8"/>
        <v>35902.42</v>
      </c>
      <c r="AI67" s="51">
        <f t="shared" si="5"/>
        <v>628623.43999999994</v>
      </c>
      <c r="AJ67" s="48">
        <f t="shared" si="9"/>
        <v>1357300.25</v>
      </c>
      <c r="AK67" s="47">
        <f t="shared" si="10"/>
        <v>1060032.6500000001</v>
      </c>
      <c r="AL67" s="56">
        <f t="shared" si="6"/>
        <v>297267.59999999986</v>
      </c>
    </row>
    <row r="68" spans="1:38" ht="15" thickBot="1" x14ac:dyDescent="0.25">
      <c r="A68" s="38" t="s">
        <v>383</v>
      </c>
      <c r="B68" s="38" t="s">
        <v>384</v>
      </c>
      <c r="C68" s="64">
        <v>1190</v>
      </c>
      <c r="D68" s="65" t="s">
        <v>747</v>
      </c>
      <c r="E68" s="252" t="s">
        <v>1982</v>
      </c>
      <c r="F68" s="90">
        <v>479865.31</v>
      </c>
      <c r="G68" s="90">
        <v>0</v>
      </c>
      <c r="H68" s="90">
        <v>70756.31</v>
      </c>
      <c r="I68" s="252">
        <v>780135.38</v>
      </c>
      <c r="J68" s="252">
        <v>77217.490000000005</v>
      </c>
      <c r="K68" s="232">
        <v>19858</v>
      </c>
      <c r="L68" s="232">
        <v>20553.650000000001</v>
      </c>
      <c r="N68" s="232">
        <v>0</v>
      </c>
      <c r="Q68" s="252">
        <v>546.70000000000005</v>
      </c>
      <c r="R68" s="252">
        <v>2283492.7400000002</v>
      </c>
      <c r="S68" s="74">
        <v>622586.62</v>
      </c>
      <c r="T68" s="74">
        <v>28000</v>
      </c>
      <c r="W68" s="74">
        <v>601926</v>
      </c>
      <c r="X68" s="74">
        <v>24500</v>
      </c>
      <c r="Y68" s="91">
        <v>692726</v>
      </c>
      <c r="AB68" s="91">
        <v>387305.93</v>
      </c>
      <c r="AC68" s="91">
        <v>91414.86</v>
      </c>
      <c r="AG68" s="73">
        <f t="shared" ref="AG68:AG99" si="11">SUM(F68:H68)</f>
        <v>550621.62</v>
      </c>
      <c r="AH68" s="50">
        <f t="shared" ref="AH68:AH99" si="12">SUM(K68:N68)</f>
        <v>40411.65</v>
      </c>
      <c r="AI68" s="51">
        <f t="shared" si="5"/>
        <v>510209.97</v>
      </c>
      <c r="AJ68" s="48">
        <f t="shared" ref="AJ68:AJ99" si="13">SUM(S68:X68)</f>
        <v>1277012.6200000001</v>
      </c>
      <c r="AK68" s="47">
        <f t="shared" ref="AK68:AK99" si="14">SUM(Y68:AF68)</f>
        <v>1171446.79</v>
      </c>
      <c r="AL68" s="56">
        <f t="shared" si="6"/>
        <v>105565.83000000007</v>
      </c>
    </row>
    <row r="69" spans="1:38" ht="15" thickBot="1" x14ac:dyDescent="0.25">
      <c r="A69" s="38" t="s">
        <v>383</v>
      </c>
      <c r="B69" s="38" t="s">
        <v>384</v>
      </c>
      <c r="C69" s="64">
        <v>897</v>
      </c>
      <c r="D69" s="65" t="s">
        <v>748</v>
      </c>
      <c r="E69" s="252" t="s">
        <v>2037</v>
      </c>
      <c r="F69" s="90">
        <v>393974.66</v>
      </c>
      <c r="G69" s="90">
        <v>0</v>
      </c>
      <c r="H69" s="90">
        <v>21532.47</v>
      </c>
      <c r="I69" s="252">
        <v>619479.96</v>
      </c>
      <c r="J69" s="252">
        <v>69818.64</v>
      </c>
      <c r="K69" s="232">
        <v>20404</v>
      </c>
      <c r="L69" s="232">
        <v>13300</v>
      </c>
      <c r="Q69" s="252">
        <v>2109147.98</v>
      </c>
      <c r="R69" s="252">
        <v>355552.49</v>
      </c>
      <c r="S69" s="74">
        <v>553079.26</v>
      </c>
      <c r="U69" s="74">
        <v>653.22</v>
      </c>
      <c r="W69" s="74">
        <v>278685</v>
      </c>
      <c r="X69" s="74">
        <v>20000</v>
      </c>
      <c r="Y69" s="91">
        <v>374445</v>
      </c>
      <c r="AB69" s="91">
        <v>254599.2</v>
      </c>
      <c r="AC69" s="91">
        <v>1578010.02</v>
      </c>
      <c r="AG69" s="73">
        <f t="shared" si="11"/>
        <v>415507.13</v>
      </c>
      <c r="AH69" s="50">
        <f t="shared" si="12"/>
        <v>33704</v>
      </c>
      <c r="AI69" s="51">
        <f t="shared" ref="AI69:AI130" si="15">AG69-AH69</f>
        <v>381803.13</v>
      </c>
      <c r="AJ69" s="48">
        <f t="shared" si="13"/>
        <v>852417.48</v>
      </c>
      <c r="AK69" s="47">
        <f t="shared" si="14"/>
        <v>2207054.2199999997</v>
      </c>
      <c r="AL69" s="56">
        <f t="shared" ref="AL69:AL130" si="16">AJ69-AK69</f>
        <v>-1354636.7399999998</v>
      </c>
    </row>
    <row r="70" spans="1:38" ht="15" thickBot="1" x14ac:dyDescent="0.25">
      <c r="A70" s="38" t="s">
        <v>387</v>
      </c>
      <c r="B70" s="38" t="s">
        <v>388</v>
      </c>
      <c r="C70" s="64">
        <v>2172</v>
      </c>
      <c r="D70" s="65" t="s">
        <v>749</v>
      </c>
      <c r="E70" s="252" t="s">
        <v>1983</v>
      </c>
      <c r="F70" s="90">
        <v>236704.49</v>
      </c>
      <c r="G70" s="90">
        <v>136187</v>
      </c>
      <c r="H70" s="90">
        <v>28164.720000000001</v>
      </c>
      <c r="I70" s="252">
        <v>151682.1</v>
      </c>
      <c r="J70" s="252">
        <v>199134.84</v>
      </c>
      <c r="K70" s="232">
        <v>0</v>
      </c>
      <c r="N70" s="232">
        <v>222.19</v>
      </c>
      <c r="R70" s="252">
        <v>547255.34</v>
      </c>
      <c r="S70" s="74">
        <v>849594.58</v>
      </c>
      <c r="U70" s="74">
        <v>426.25</v>
      </c>
      <c r="W70" s="74">
        <v>486444</v>
      </c>
      <c r="X70" s="74">
        <v>7500</v>
      </c>
      <c r="Y70" s="91">
        <v>607404</v>
      </c>
      <c r="AB70" s="91">
        <v>460314.49</v>
      </c>
      <c r="AC70" s="91">
        <v>56812.73</v>
      </c>
      <c r="AF70" s="91">
        <v>60000</v>
      </c>
      <c r="AG70" s="73">
        <f t="shared" si="11"/>
        <v>401056.20999999996</v>
      </c>
      <c r="AH70" s="50">
        <f t="shared" si="12"/>
        <v>222.19</v>
      </c>
      <c r="AI70" s="51">
        <f t="shared" si="15"/>
        <v>400834.01999999996</v>
      </c>
      <c r="AJ70" s="48">
        <f t="shared" si="13"/>
        <v>1343964.83</v>
      </c>
      <c r="AK70" s="47">
        <f t="shared" si="14"/>
        <v>1184531.22</v>
      </c>
      <c r="AL70" s="56">
        <f t="shared" si="16"/>
        <v>159433.6100000001</v>
      </c>
    </row>
    <row r="71" spans="1:38" ht="15" thickBot="1" x14ac:dyDescent="0.25">
      <c r="A71" s="38" t="s">
        <v>387</v>
      </c>
      <c r="B71" s="38" t="s">
        <v>388</v>
      </c>
      <c r="C71" s="64">
        <v>3964</v>
      </c>
      <c r="D71" s="65" t="s">
        <v>750</v>
      </c>
      <c r="E71" s="252" t="s">
        <v>1984</v>
      </c>
      <c r="F71" s="90">
        <v>758222.59</v>
      </c>
      <c r="G71" s="90">
        <v>238241</v>
      </c>
      <c r="H71" s="90">
        <v>49726.78</v>
      </c>
      <c r="I71" s="252">
        <v>319418.90999999997</v>
      </c>
      <c r="J71" s="252">
        <v>355823.47</v>
      </c>
      <c r="K71" s="232">
        <v>0</v>
      </c>
      <c r="L71" s="232">
        <v>33814</v>
      </c>
      <c r="N71" s="232">
        <v>1921.25</v>
      </c>
      <c r="R71" s="252">
        <v>2767861</v>
      </c>
      <c r="S71" s="74">
        <v>1680277.94</v>
      </c>
      <c r="U71" s="74">
        <v>801.02</v>
      </c>
      <c r="W71" s="74">
        <v>714506.4</v>
      </c>
      <c r="X71" s="74">
        <v>22485</v>
      </c>
      <c r="Y71" s="91">
        <v>1150046.3999999999</v>
      </c>
      <c r="AB71" s="91">
        <v>813402.42</v>
      </c>
      <c r="AC71" s="91">
        <v>138686.89000000001</v>
      </c>
      <c r="AF71" s="91">
        <v>9050</v>
      </c>
      <c r="AG71" s="73">
        <f t="shared" si="11"/>
        <v>1046190.37</v>
      </c>
      <c r="AH71" s="50">
        <f t="shared" si="12"/>
        <v>35735.25</v>
      </c>
      <c r="AI71" s="51">
        <f t="shared" si="15"/>
        <v>1010455.12</v>
      </c>
      <c r="AJ71" s="48">
        <f t="shared" si="13"/>
        <v>2418070.36</v>
      </c>
      <c r="AK71" s="47">
        <f t="shared" si="14"/>
        <v>2111185.71</v>
      </c>
      <c r="AL71" s="56">
        <f t="shared" si="16"/>
        <v>306884.64999999991</v>
      </c>
    </row>
    <row r="72" spans="1:38" ht="15" thickBot="1" x14ac:dyDescent="0.25">
      <c r="A72" s="38" t="s">
        <v>387</v>
      </c>
      <c r="B72" s="38" t="s">
        <v>388</v>
      </c>
      <c r="C72" s="64">
        <v>1537</v>
      </c>
      <c r="D72" s="65" t="s">
        <v>751</v>
      </c>
      <c r="E72" s="252" t="s">
        <v>1985</v>
      </c>
      <c r="F72" s="90">
        <v>226443.31</v>
      </c>
      <c r="G72" s="90">
        <v>0</v>
      </c>
      <c r="H72" s="90">
        <v>31654.85</v>
      </c>
      <c r="I72" s="252">
        <v>61551.44</v>
      </c>
      <c r="J72" s="252">
        <v>146287.48000000001</v>
      </c>
      <c r="K72" s="232">
        <v>0</v>
      </c>
      <c r="L72" s="232">
        <v>24746.35</v>
      </c>
      <c r="N72" s="232">
        <v>200.78</v>
      </c>
      <c r="Q72" s="252">
        <v>5117.6499999999996</v>
      </c>
      <c r="R72" s="252">
        <v>432862.99</v>
      </c>
      <c r="S72" s="74">
        <v>475301.9</v>
      </c>
      <c r="T72" s="74">
        <v>4554</v>
      </c>
      <c r="U72" s="74">
        <v>372.12</v>
      </c>
      <c r="W72" s="74">
        <v>547344</v>
      </c>
      <c r="X72" s="74">
        <v>7000</v>
      </c>
      <c r="Y72" s="91">
        <v>554344</v>
      </c>
      <c r="AB72" s="91">
        <v>348242.77</v>
      </c>
      <c r="AC72" s="91">
        <v>49373.2</v>
      </c>
      <c r="AG72" s="73">
        <f t="shared" si="11"/>
        <v>258098.16</v>
      </c>
      <c r="AH72" s="50">
        <f t="shared" si="12"/>
        <v>24947.129999999997</v>
      </c>
      <c r="AI72" s="51">
        <f t="shared" si="15"/>
        <v>233151.03</v>
      </c>
      <c r="AJ72" s="48">
        <f t="shared" si="13"/>
        <v>1034572.02</v>
      </c>
      <c r="AK72" s="47">
        <f t="shared" si="14"/>
        <v>951959.97</v>
      </c>
      <c r="AL72" s="56">
        <f t="shared" si="16"/>
        <v>82612.050000000047</v>
      </c>
    </row>
    <row r="73" spans="1:38" ht="15" thickBot="1" x14ac:dyDescent="0.25">
      <c r="A73" s="38" t="s">
        <v>387</v>
      </c>
      <c r="B73" s="38" t="s">
        <v>388</v>
      </c>
      <c r="C73" s="64">
        <v>1440</v>
      </c>
      <c r="D73" s="65" t="s">
        <v>752</v>
      </c>
      <c r="E73" s="252" t="s">
        <v>1986</v>
      </c>
      <c r="F73" s="90">
        <v>208341.89</v>
      </c>
      <c r="G73" s="90">
        <v>0</v>
      </c>
      <c r="H73" s="90">
        <v>29384.14</v>
      </c>
      <c r="I73" s="252">
        <v>380126.6</v>
      </c>
      <c r="J73" s="252">
        <v>98240.8</v>
      </c>
      <c r="K73" s="232">
        <v>0</v>
      </c>
      <c r="L73" s="232">
        <v>41651.35</v>
      </c>
      <c r="N73" s="232">
        <v>269.14999999999998</v>
      </c>
      <c r="R73" s="252">
        <v>923490.75</v>
      </c>
      <c r="S73" s="74">
        <v>425883.23</v>
      </c>
      <c r="U73" s="74">
        <v>253.74</v>
      </c>
      <c r="W73" s="74">
        <v>648484</v>
      </c>
      <c r="X73" s="74">
        <v>187120</v>
      </c>
      <c r="Y73" s="91">
        <v>871584</v>
      </c>
      <c r="AB73" s="91">
        <v>285490.07</v>
      </c>
      <c r="AC73" s="91">
        <v>60100.160000000003</v>
      </c>
      <c r="AG73" s="73">
        <f t="shared" si="11"/>
        <v>237726.03000000003</v>
      </c>
      <c r="AH73" s="50">
        <f t="shared" si="12"/>
        <v>41920.5</v>
      </c>
      <c r="AI73" s="51">
        <f t="shared" si="15"/>
        <v>195805.53000000003</v>
      </c>
      <c r="AJ73" s="48">
        <f t="shared" si="13"/>
        <v>1261740.97</v>
      </c>
      <c r="AK73" s="47">
        <f t="shared" si="14"/>
        <v>1217174.23</v>
      </c>
      <c r="AL73" s="56">
        <f t="shared" si="16"/>
        <v>44566.739999999991</v>
      </c>
    </row>
    <row r="74" spans="1:38" ht="15" thickBot="1" x14ac:dyDescent="0.25">
      <c r="A74" s="38" t="s">
        <v>387</v>
      </c>
      <c r="B74" s="38" t="s">
        <v>388</v>
      </c>
      <c r="C74" s="64">
        <v>1880</v>
      </c>
      <c r="D74" s="65" t="s">
        <v>753</v>
      </c>
      <c r="E74" s="252" t="s">
        <v>1987</v>
      </c>
      <c r="F74" s="90">
        <v>349104.22</v>
      </c>
      <c r="G74" s="90">
        <v>0</v>
      </c>
      <c r="H74" s="90">
        <v>20203.810000000001</v>
      </c>
      <c r="I74" s="252">
        <v>102034.11</v>
      </c>
      <c r="J74" s="252">
        <v>181621.88</v>
      </c>
      <c r="K74" s="232">
        <v>0</v>
      </c>
      <c r="N74" s="232">
        <v>3894.66</v>
      </c>
      <c r="R74" s="252">
        <v>606181.84</v>
      </c>
      <c r="S74" s="74">
        <v>722895.66</v>
      </c>
      <c r="U74" s="74">
        <v>341.5</v>
      </c>
      <c r="W74" s="74">
        <v>506142</v>
      </c>
      <c r="X74" s="74">
        <v>7500</v>
      </c>
      <c r="Y74" s="91">
        <v>668612</v>
      </c>
      <c r="AA74" s="91">
        <v>8012</v>
      </c>
      <c r="AB74" s="91">
        <v>339346.96</v>
      </c>
      <c r="AC74" s="91">
        <v>39015.25</v>
      </c>
      <c r="AD74" s="91">
        <v>1757.5</v>
      </c>
      <c r="AG74" s="73">
        <f t="shared" si="11"/>
        <v>369308.02999999997</v>
      </c>
      <c r="AH74" s="50">
        <f t="shared" si="12"/>
        <v>3894.66</v>
      </c>
      <c r="AI74" s="51">
        <f t="shared" si="15"/>
        <v>365413.37</v>
      </c>
      <c r="AJ74" s="48">
        <f t="shared" si="13"/>
        <v>1236879.1600000001</v>
      </c>
      <c r="AK74" s="47">
        <f t="shared" si="14"/>
        <v>1056743.71</v>
      </c>
      <c r="AL74" s="56">
        <f t="shared" si="16"/>
        <v>180135.45000000019</v>
      </c>
    </row>
    <row r="75" spans="1:38" ht="15" thickBot="1" x14ac:dyDescent="0.25">
      <c r="A75" s="38" t="s">
        <v>387</v>
      </c>
      <c r="B75" s="38" t="s">
        <v>388</v>
      </c>
      <c r="C75" s="64">
        <v>2455</v>
      </c>
      <c r="D75" s="65" t="s">
        <v>754</v>
      </c>
      <c r="E75" s="252" t="s">
        <v>1988</v>
      </c>
      <c r="F75" s="90">
        <v>410986.7</v>
      </c>
      <c r="G75" s="90">
        <v>205741</v>
      </c>
      <c r="H75" s="90">
        <v>51015.3</v>
      </c>
      <c r="I75" s="252">
        <v>323931.99</v>
      </c>
      <c r="J75" s="252">
        <v>207604.23</v>
      </c>
      <c r="K75" s="232">
        <v>0</v>
      </c>
      <c r="L75" s="232">
        <v>23827.87</v>
      </c>
      <c r="N75" s="232">
        <v>121.38</v>
      </c>
      <c r="Q75" s="252">
        <v>4740.71</v>
      </c>
      <c r="R75" s="252">
        <v>1832865.74</v>
      </c>
      <c r="S75" s="74">
        <v>762715.6</v>
      </c>
      <c r="U75" s="74">
        <v>609.74</v>
      </c>
      <c r="W75" s="74">
        <v>673071</v>
      </c>
      <c r="X75" s="74">
        <v>461088</v>
      </c>
      <c r="Y75" s="91">
        <v>863811</v>
      </c>
      <c r="AB75" s="91">
        <v>362732.71</v>
      </c>
      <c r="AC75" s="91">
        <v>63052.27</v>
      </c>
      <c r="AG75" s="73">
        <f t="shared" si="11"/>
        <v>667743</v>
      </c>
      <c r="AH75" s="50">
        <f t="shared" si="12"/>
        <v>23949.25</v>
      </c>
      <c r="AI75" s="51">
        <f t="shared" si="15"/>
        <v>643793.75</v>
      </c>
      <c r="AJ75" s="48">
        <f t="shared" si="13"/>
        <v>1897484.3399999999</v>
      </c>
      <c r="AK75" s="47">
        <f t="shared" si="14"/>
        <v>1289595.98</v>
      </c>
      <c r="AL75" s="56">
        <f t="shared" si="16"/>
        <v>607888.35999999987</v>
      </c>
    </row>
    <row r="76" spans="1:38" ht="15" thickBot="1" x14ac:dyDescent="0.25">
      <c r="A76" s="38" t="s">
        <v>391</v>
      </c>
      <c r="B76" s="38" t="s">
        <v>392</v>
      </c>
      <c r="C76" s="64">
        <v>1765</v>
      </c>
      <c r="D76" s="65" t="s">
        <v>755</v>
      </c>
      <c r="E76" s="252" t="s">
        <v>1989</v>
      </c>
      <c r="F76" s="90">
        <v>130837.9</v>
      </c>
      <c r="G76" s="90">
        <v>0</v>
      </c>
      <c r="H76" s="90">
        <v>29251.17</v>
      </c>
      <c r="I76" s="252">
        <v>740824.39</v>
      </c>
      <c r="J76" s="252">
        <v>-41380.28</v>
      </c>
      <c r="K76" s="232">
        <v>0</v>
      </c>
      <c r="L76" s="232">
        <v>35872.17</v>
      </c>
      <c r="N76" s="232">
        <v>207.75</v>
      </c>
      <c r="R76" s="252">
        <v>1701541.88</v>
      </c>
      <c r="S76" s="74">
        <v>406023.74</v>
      </c>
      <c r="U76" s="74">
        <v>304.22000000000003</v>
      </c>
      <c r="W76" s="74">
        <v>435330</v>
      </c>
      <c r="Y76" s="91">
        <v>606195</v>
      </c>
      <c r="AB76" s="91">
        <v>182743</v>
      </c>
      <c r="AC76" s="91">
        <v>49006.82</v>
      </c>
      <c r="AF76" s="91">
        <v>500</v>
      </c>
      <c r="AG76" s="73">
        <f t="shared" si="11"/>
        <v>160089.07</v>
      </c>
      <c r="AH76" s="50">
        <f t="shared" si="12"/>
        <v>36079.919999999998</v>
      </c>
      <c r="AI76" s="51">
        <f t="shared" si="15"/>
        <v>124009.15000000001</v>
      </c>
      <c r="AJ76" s="48">
        <f t="shared" si="13"/>
        <v>841657.96</v>
      </c>
      <c r="AK76" s="47">
        <f t="shared" si="14"/>
        <v>838444.82</v>
      </c>
      <c r="AL76" s="56">
        <f t="shared" si="16"/>
        <v>3213.140000000014</v>
      </c>
    </row>
    <row r="77" spans="1:38" ht="15" thickBot="1" x14ac:dyDescent="0.25">
      <c r="A77" s="38" t="s">
        <v>391</v>
      </c>
      <c r="B77" s="38" t="s">
        <v>392</v>
      </c>
      <c r="C77" s="64">
        <v>2349</v>
      </c>
      <c r="D77" s="65" t="s">
        <v>756</v>
      </c>
      <c r="E77" s="252" t="s">
        <v>1990</v>
      </c>
      <c r="F77" s="90">
        <v>208193.07</v>
      </c>
      <c r="G77" s="90">
        <v>0</v>
      </c>
      <c r="H77" s="90">
        <v>36364.550000000003</v>
      </c>
      <c r="I77" s="252">
        <v>1110697.54</v>
      </c>
      <c r="J77" s="252">
        <v>98444.52</v>
      </c>
      <c r="K77" s="232">
        <v>1300</v>
      </c>
      <c r="L77" s="232">
        <v>37771.620000000003</v>
      </c>
      <c r="N77" s="232">
        <v>23.95</v>
      </c>
      <c r="Q77" s="252">
        <v>1250</v>
      </c>
      <c r="R77" s="252">
        <v>2052419.41</v>
      </c>
      <c r="S77" s="74">
        <v>587747.37</v>
      </c>
      <c r="U77" s="74">
        <v>480.78</v>
      </c>
      <c r="W77" s="74">
        <v>813498</v>
      </c>
      <c r="Y77" s="91">
        <v>1118513</v>
      </c>
      <c r="AB77" s="91">
        <v>277716.87</v>
      </c>
      <c r="AC77" s="91">
        <v>12558.63</v>
      </c>
      <c r="AG77" s="73">
        <f t="shared" si="11"/>
        <v>244557.62</v>
      </c>
      <c r="AH77" s="50">
        <f t="shared" si="12"/>
        <v>39095.57</v>
      </c>
      <c r="AI77" s="51">
        <f t="shared" si="15"/>
        <v>205462.05</v>
      </c>
      <c r="AJ77" s="48">
        <f t="shared" si="13"/>
        <v>1401726.15</v>
      </c>
      <c r="AK77" s="47">
        <f t="shared" si="14"/>
        <v>1408788.5</v>
      </c>
      <c r="AL77" s="56">
        <f t="shared" si="16"/>
        <v>-7062.3500000000931</v>
      </c>
    </row>
    <row r="78" spans="1:38" ht="15" thickBot="1" x14ac:dyDescent="0.25">
      <c r="A78" s="38" t="s">
        <v>391</v>
      </c>
      <c r="B78" s="38" t="s">
        <v>392</v>
      </c>
      <c r="C78" s="64">
        <v>2942</v>
      </c>
      <c r="D78" s="65" t="s">
        <v>757</v>
      </c>
      <c r="E78" s="252" t="s">
        <v>1991</v>
      </c>
      <c r="F78" s="90">
        <v>206799.99</v>
      </c>
      <c r="G78" s="90">
        <v>0</v>
      </c>
      <c r="H78" s="90">
        <v>8330.23</v>
      </c>
      <c r="I78" s="252">
        <v>300054.86</v>
      </c>
      <c r="J78" s="252">
        <v>-55722.12</v>
      </c>
      <c r="K78" s="232">
        <v>500</v>
      </c>
      <c r="L78" s="232">
        <v>49433.120000000003</v>
      </c>
      <c r="M78" s="232">
        <v>71600</v>
      </c>
      <c r="N78" s="232">
        <v>39.04</v>
      </c>
      <c r="R78" s="252">
        <v>2038156.59</v>
      </c>
      <c r="S78" s="74">
        <v>464354.58</v>
      </c>
      <c r="T78" s="74">
        <v>11880</v>
      </c>
      <c r="U78" s="74">
        <v>505.19</v>
      </c>
      <c r="W78" s="74">
        <v>213600</v>
      </c>
      <c r="Y78" s="91">
        <v>495825</v>
      </c>
      <c r="AB78" s="91">
        <v>368731.72</v>
      </c>
      <c r="AC78" s="91">
        <v>29769.48</v>
      </c>
      <c r="AF78" s="91">
        <v>2100</v>
      </c>
      <c r="AG78" s="73">
        <f t="shared" si="11"/>
        <v>215130.22</v>
      </c>
      <c r="AH78" s="50">
        <f t="shared" si="12"/>
        <v>121572.15999999999</v>
      </c>
      <c r="AI78" s="51">
        <f t="shared" si="15"/>
        <v>93558.060000000012</v>
      </c>
      <c r="AJ78" s="48">
        <f t="shared" si="13"/>
        <v>690339.77</v>
      </c>
      <c r="AK78" s="47">
        <f t="shared" si="14"/>
        <v>896426.2</v>
      </c>
      <c r="AL78" s="56">
        <f t="shared" si="16"/>
        <v>-206086.42999999993</v>
      </c>
    </row>
    <row r="79" spans="1:38" ht="15" thickBot="1" x14ac:dyDescent="0.25">
      <c r="A79" s="38" t="s">
        <v>391</v>
      </c>
      <c r="B79" s="38" t="s">
        <v>392</v>
      </c>
      <c r="C79" s="64">
        <v>2523</v>
      </c>
      <c r="D79" s="65" t="s">
        <v>758</v>
      </c>
      <c r="E79" s="252" t="s">
        <v>1992</v>
      </c>
      <c r="F79" s="90">
        <v>611191.62</v>
      </c>
      <c r="G79" s="90">
        <v>0</v>
      </c>
      <c r="H79" s="90">
        <v>26821.47</v>
      </c>
      <c r="I79" s="252">
        <v>829602.84</v>
      </c>
      <c r="J79" s="252">
        <v>5334.48</v>
      </c>
      <c r="L79" s="232">
        <v>59532.36</v>
      </c>
      <c r="N79" s="232">
        <v>10</v>
      </c>
      <c r="Q79" s="252">
        <v>6480</v>
      </c>
      <c r="R79" s="252">
        <v>2089445.48</v>
      </c>
      <c r="S79" s="74">
        <v>362406.86</v>
      </c>
      <c r="T79" s="74">
        <v>75830</v>
      </c>
      <c r="U79" s="74">
        <v>1097.5899999999999</v>
      </c>
      <c r="W79" s="74">
        <v>617379</v>
      </c>
      <c r="X79" s="74">
        <v>3800</v>
      </c>
      <c r="Y79" s="91">
        <v>749924</v>
      </c>
      <c r="AB79" s="91">
        <v>129530.06</v>
      </c>
      <c r="AC79" s="91">
        <v>72667.98</v>
      </c>
      <c r="AD79" s="91">
        <v>13408</v>
      </c>
      <c r="AG79" s="73">
        <f t="shared" si="11"/>
        <v>638013.09</v>
      </c>
      <c r="AH79" s="50">
        <f t="shared" si="12"/>
        <v>59542.36</v>
      </c>
      <c r="AI79" s="51">
        <f t="shared" si="15"/>
        <v>578470.73</v>
      </c>
      <c r="AJ79" s="48">
        <f t="shared" si="13"/>
        <v>1060513.45</v>
      </c>
      <c r="AK79" s="47">
        <f t="shared" si="14"/>
        <v>965530.04</v>
      </c>
      <c r="AL79" s="56">
        <f t="shared" si="16"/>
        <v>94983.409999999916</v>
      </c>
    </row>
    <row r="80" spans="1:38" ht="15" thickBot="1" x14ac:dyDescent="0.25">
      <c r="A80" s="38" t="s">
        <v>391</v>
      </c>
      <c r="B80" s="38" t="s">
        <v>392</v>
      </c>
      <c r="C80" s="64">
        <v>4280</v>
      </c>
      <c r="D80" s="65" t="s">
        <v>759</v>
      </c>
      <c r="E80" s="252" t="s">
        <v>1993</v>
      </c>
      <c r="F80" s="90">
        <v>837939.69</v>
      </c>
      <c r="G80" s="90">
        <v>42585</v>
      </c>
      <c r="H80" s="90">
        <v>8266.02</v>
      </c>
      <c r="I80" s="252">
        <v>382791.55</v>
      </c>
      <c r="J80" s="252">
        <v>87420.34</v>
      </c>
      <c r="K80" s="232">
        <v>63113</v>
      </c>
      <c r="L80" s="232">
        <v>59400</v>
      </c>
      <c r="N80" s="232">
        <v>0</v>
      </c>
      <c r="R80" s="252">
        <v>1725194.64</v>
      </c>
      <c r="S80" s="74">
        <v>564545.94999999995</v>
      </c>
      <c r="U80" s="74">
        <v>1513.89</v>
      </c>
      <c r="Y80" s="91">
        <v>220245</v>
      </c>
      <c r="AA80" s="91">
        <v>6050</v>
      </c>
      <c r="AB80" s="91">
        <v>168259.96</v>
      </c>
      <c r="AC80" s="91">
        <v>79429.039999999994</v>
      </c>
      <c r="AG80" s="73">
        <f t="shared" si="11"/>
        <v>888790.71</v>
      </c>
      <c r="AH80" s="50">
        <f t="shared" si="12"/>
        <v>122513</v>
      </c>
      <c r="AI80" s="51">
        <f t="shared" si="15"/>
        <v>766277.71</v>
      </c>
      <c r="AJ80" s="48">
        <f t="shared" si="13"/>
        <v>566059.84</v>
      </c>
      <c r="AK80" s="47">
        <f t="shared" si="14"/>
        <v>473983.99999999994</v>
      </c>
      <c r="AL80" s="56">
        <f t="shared" si="16"/>
        <v>92075.840000000026</v>
      </c>
    </row>
    <row r="81" spans="1:38" ht="15" thickBot="1" x14ac:dyDescent="0.25">
      <c r="A81" s="38" t="s">
        <v>391</v>
      </c>
      <c r="B81" s="38" t="s">
        <v>392</v>
      </c>
      <c r="C81" s="64">
        <v>2682</v>
      </c>
      <c r="D81" s="65" t="s">
        <v>760</v>
      </c>
      <c r="E81" s="252" t="s">
        <v>1994</v>
      </c>
      <c r="F81" s="90">
        <v>440631.26</v>
      </c>
      <c r="G81" s="90">
        <v>0</v>
      </c>
      <c r="H81" s="90">
        <v>26962.74</v>
      </c>
      <c r="I81" s="252">
        <v>-696433.26</v>
      </c>
      <c r="J81" s="252">
        <v>-131698.20000000001</v>
      </c>
      <c r="K81" s="232">
        <v>0</v>
      </c>
      <c r="L81" s="232">
        <v>29330</v>
      </c>
      <c r="N81" s="232">
        <v>7.9</v>
      </c>
      <c r="R81" s="252">
        <v>613262.28</v>
      </c>
      <c r="S81" s="74">
        <v>401149.75</v>
      </c>
      <c r="U81" s="74">
        <v>931.54</v>
      </c>
      <c r="W81" s="74">
        <v>283330</v>
      </c>
      <c r="X81" s="74">
        <v>30</v>
      </c>
      <c r="Y81" s="91">
        <v>479850</v>
      </c>
      <c r="AB81" s="91">
        <v>170675.35</v>
      </c>
      <c r="AC81" s="91">
        <v>22386.6</v>
      </c>
      <c r="AF81" s="91">
        <v>500</v>
      </c>
      <c r="AG81" s="73">
        <f t="shared" si="11"/>
        <v>467594</v>
      </c>
      <c r="AH81" s="50">
        <f t="shared" si="12"/>
        <v>29337.9</v>
      </c>
      <c r="AI81" s="51">
        <f t="shared" si="15"/>
        <v>438256.1</v>
      </c>
      <c r="AJ81" s="48">
        <f t="shared" si="13"/>
        <v>685441.29</v>
      </c>
      <c r="AK81" s="47">
        <f t="shared" si="14"/>
        <v>673411.95</v>
      </c>
      <c r="AL81" s="56">
        <f t="shared" si="16"/>
        <v>12029.340000000084</v>
      </c>
    </row>
    <row r="82" spans="1:38" ht="15" thickBot="1" x14ac:dyDescent="0.25">
      <c r="A82" s="38" t="s">
        <v>391</v>
      </c>
      <c r="B82" s="38" t="s">
        <v>392</v>
      </c>
      <c r="C82" s="64">
        <v>742</v>
      </c>
      <c r="D82" s="65" t="s">
        <v>761</v>
      </c>
      <c r="E82" s="252" t="s">
        <v>1995</v>
      </c>
      <c r="F82" s="90">
        <v>33775.040000000001</v>
      </c>
      <c r="G82" s="90">
        <v>0</v>
      </c>
      <c r="H82" s="90">
        <v>28928.15</v>
      </c>
      <c r="I82" s="252">
        <v>202691.11</v>
      </c>
      <c r="J82" s="252">
        <v>69340.2</v>
      </c>
      <c r="K82" s="232">
        <v>1820</v>
      </c>
      <c r="L82" s="232">
        <v>24977.23</v>
      </c>
      <c r="N82" s="232">
        <v>29.81</v>
      </c>
      <c r="Q82" s="252">
        <v>-22552</v>
      </c>
      <c r="R82" s="252">
        <v>788047.76</v>
      </c>
      <c r="S82" s="74">
        <v>369055.75</v>
      </c>
      <c r="U82" s="74">
        <v>435.16</v>
      </c>
      <c r="W82" s="74">
        <v>315180</v>
      </c>
      <c r="Y82" s="91">
        <v>511865</v>
      </c>
      <c r="AA82" s="91">
        <v>4080</v>
      </c>
      <c r="AB82" s="91">
        <v>334041.83</v>
      </c>
      <c r="AC82" s="91">
        <v>23470.78</v>
      </c>
      <c r="AF82" s="91">
        <v>500</v>
      </c>
      <c r="AG82" s="73">
        <f t="shared" si="11"/>
        <v>62703.19</v>
      </c>
      <c r="AH82" s="50">
        <f t="shared" si="12"/>
        <v>26827.040000000001</v>
      </c>
      <c r="AI82" s="51">
        <f t="shared" si="15"/>
        <v>35876.15</v>
      </c>
      <c r="AJ82" s="48">
        <f t="shared" si="13"/>
        <v>684670.90999999992</v>
      </c>
      <c r="AK82" s="47">
        <f t="shared" si="14"/>
        <v>873957.6100000001</v>
      </c>
      <c r="AL82" s="56">
        <f t="shared" si="16"/>
        <v>-189286.70000000019</v>
      </c>
    </row>
    <row r="83" spans="1:38" ht="15" thickBot="1" x14ac:dyDescent="0.25">
      <c r="A83" s="38" t="s">
        <v>391</v>
      </c>
      <c r="B83" s="38" t="s">
        <v>392</v>
      </c>
      <c r="C83" s="64">
        <v>697</v>
      </c>
      <c r="D83" s="65" t="s">
        <v>762</v>
      </c>
      <c r="E83" s="252" t="s">
        <v>1996</v>
      </c>
      <c r="F83" s="90">
        <v>443676.31</v>
      </c>
      <c r="G83" s="90">
        <v>0</v>
      </c>
      <c r="H83" s="90">
        <v>9109.1</v>
      </c>
      <c r="I83" s="252">
        <v>291908.25</v>
      </c>
      <c r="J83" s="252">
        <v>48535.040000000001</v>
      </c>
      <c r="L83" s="232">
        <v>23839.15</v>
      </c>
      <c r="N83" s="232">
        <v>6</v>
      </c>
      <c r="R83" s="252">
        <v>123193.16</v>
      </c>
      <c r="S83" s="74">
        <v>242127.07</v>
      </c>
      <c r="T83" s="74">
        <v>51150</v>
      </c>
      <c r="U83" s="74">
        <v>829.42</v>
      </c>
      <c r="W83" s="74">
        <v>484095.6</v>
      </c>
      <c r="X83" s="74">
        <v>1590</v>
      </c>
      <c r="Y83" s="91">
        <v>615240.6</v>
      </c>
      <c r="AB83" s="91">
        <v>118429.11</v>
      </c>
      <c r="AC83" s="91">
        <v>24344.32</v>
      </c>
      <c r="AG83" s="73">
        <f t="shared" si="11"/>
        <v>452785.41</v>
      </c>
      <c r="AH83" s="50">
        <f t="shared" si="12"/>
        <v>23845.15</v>
      </c>
      <c r="AI83" s="51">
        <f t="shared" si="15"/>
        <v>428940.25999999995</v>
      </c>
      <c r="AJ83" s="48">
        <f t="shared" si="13"/>
        <v>779792.09</v>
      </c>
      <c r="AK83" s="47">
        <f t="shared" si="14"/>
        <v>758014.02999999991</v>
      </c>
      <c r="AL83" s="56">
        <f t="shared" si="16"/>
        <v>21778.060000000056</v>
      </c>
    </row>
    <row r="84" spans="1:38" ht="15" thickBot="1" x14ac:dyDescent="0.25">
      <c r="A84" s="38" t="s">
        <v>391</v>
      </c>
      <c r="B84" s="38" t="s">
        <v>392</v>
      </c>
      <c r="C84" s="64">
        <v>783</v>
      </c>
      <c r="D84" s="65" t="s">
        <v>763</v>
      </c>
      <c r="E84" s="252" t="s">
        <v>2041</v>
      </c>
      <c r="F84" s="90">
        <v>426335.14</v>
      </c>
      <c r="G84" s="90">
        <v>0</v>
      </c>
      <c r="H84" s="90">
        <v>30783.51</v>
      </c>
      <c r="I84" s="252">
        <v>342949.56</v>
      </c>
      <c r="J84" s="252">
        <v>15567.7</v>
      </c>
      <c r="K84" s="232">
        <v>0</v>
      </c>
      <c r="L84" s="232">
        <v>29208.91</v>
      </c>
      <c r="M84" s="232">
        <v>75650</v>
      </c>
      <c r="N84" s="232">
        <v>221.41</v>
      </c>
      <c r="O84" s="252">
        <v>3960</v>
      </c>
      <c r="R84" s="252">
        <v>2101746.27</v>
      </c>
      <c r="S84" s="74">
        <v>357109.73</v>
      </c>
      <c r="U84" s="74">
        <v>766.08</v>
      </c>
      <c r="W84" s="74">
        <v>424533</v>
      </c>
      <c r="X84" s="74">
        <v>210</v>
      </c>
      <c r="Y84" s="91">
        <v>612018</v>
      </c>
      <c r="AB84" s="91">
        <v>117969.56</v>
      </c>
      <c r="AC84" s="91">
        <v>58381.98</v>
      </c>
      <c r="AF84" s="91">
        <v>500</v>
      </c>
      <c r="AG84" s="73">
        <f t="shared" si="11"/>
        <v>457118.65</v>
      </c>
      <c r="AH84" s="50">
        <f t="shared" si="12"/>
        <v>105080.32000000001</v>
      </c>
      <c r="AI84" s="51">
        <f t="shared" si="15"/>
        <v>352038.33</v>
      </c>
      <c r="AJ84" s="48">
        <f t="shared" si="13"/>
        <v>782618.81</v>
      </c>
      <c r="AK84" s="47">
        <f t="shared" si="14"/>
        <v>788869.54</v>
      </c>
      <c r="AL84" s="56">
        <f t="shared" si="16"/>
        <v>-6250.7299999999814</v>
      </c>
    </row>
    <row r="85" spans="1:38" ht="15" thickBot="1" x14ac:dyDescent="0.25">
      <c r="A85" s="38" t="s">
        <v>395</v>
      </c>
      <c r="B85" s="38" t="s">
        <v>396</v>
      </c>
      <c r="C85" s="64">
        <v>3757</v>
      </c>
      <c r="D85" s="65" t="s">
        <v>764</v>
      </c>
      <c r="E85" s="252" t="s">
        <v>1997</v>
      </c>
      <c r="F85" s="90">
        <v>672997.66</v>
      </c>
      <c r="G85" s="90">
        <v>0</v>
      </c>
      <c r="H85" s="90">
        <v>91819.27</v>
      </c>
      <c r="I85" s="252">
        <v>1020306.53</v>
      </c>
      <c r="J85" s="252">
        <v>112380.04</v>
      </c>
      <c r="K85" s="232">
        <v>0</v>
      </c>
      <c r="M85" s="232">
        <v>21</v>
      </c>
      <c r="R85" s="252">
        <v>1047464</v>
      </c>
      <c r="S85" s="74">
        <v>727139.77</v>
      </c>
      <c r="T85" s="74">
        <v>240900</v>
      </c>
      <c r="U85" s="74">
        <v>862.04</v>
      </c>
      <c r="W85" s="74">
        <v>632751.80000000005</v>
      </c>
      <c r="Y85" s="91">
        <v>849391.8</v>
      </c>
      <c r="AB85" s="91">
        <v>190479.63</v>
      </c>
      <c r="AC85" s="91">
        <v>64732.75</v>
      </c>
      <c r="AG85" s="73">
        <f t="shared" si="11"/>
        <v>764816.93</v>
      </c>
      <c r="AH85" s="50">
        <f t="shared" si="12"/>
        <v>21</v>
      </c>
      <c r="AI85" s="51">
        <f t="shared" si="15"/>
        <v>764795.93</v>
      </c>
      <c r="AJ85" s="48">
        <f t="shared" si="13"/>
        <v>1601653.61</v>
      </c>
      <c r="AK85" s="47">
        <f t="shared" si="14"/>
        <v>1104604.1800000002</v>
      </c>
      <c r="AL85" s="56">
        <f t="shared" si="16"/>
        <v>497049.42999999993</v>
      </c>
    </row>
    <row r="86" spans="1:38" ht="15" thickBot="1" x14ac:dyDescent="0.25">
      <c r="A86" s="38" t="s">
        <v>395</v>
      </c>
      <c r="B86" s="38" t="s">
        <v>396</v>
      </c>
      <c r="C86" s="64">
        <v>7605</v>
      </c>
      <c r="D86" s="65" t="s">
        <v>765</v>
      </c>
      <c r="E86" s="252" t="s">
        <v>1998</v>
      </c>
      <c r="F86" s="90">
        <v>1183530.32</v>
      </c>
      <c r="G86" s="90">
        <v>0</v>
      </c>
      <c r="H86" s="90">
        <v>72267.63</v>
      </c>
      <c r="I86" s="252">
        <v>3725067.15</v>
      </c>
      <c r="J86" s="252">
        <v>325803.90999999997</v>
      </c>
      <c r="K86" s="232">
        <v>0</v>
      </c>
      <c r="M86" s="232">
        <v>197100.9</v>
      </c>
      <c r="R86" s="252">
        <v>14214425</v>
      </c>
      <c r="S86" s="74">
        <v>1629029.09</v>
      </c>
      <c r="T86" s="74">
        <v>527097</v>
      </c>
      <c r="U86" s="74">
        <v>1285.68</v>
      </c>
      <c r="Y86" s="91">
        <v>542959</v>
      </c>
      <c r="Z86" s="91">
        <v>132034</v>
      </c>
      <c r="AA86" s="91">
        <v>6863</v>
      </c>
      <c r="AB86" s="91">
        <v>942617.91</v>
      </c>
      <c r="AC86" s="91">
        <v>246480.05</v>
      </c>
      <c r="AF86" s="91">
        <v>102800</v>
      </c>
      <c r="AG86" s="73">
        <f t="shared" si="11"/>
        <v>1255797.9500000002</v>
      </c>
      <c r="AH86" s="50">
        <f t="shared" si="12"/>
        <v>197100.9</v>
      </c>
      <c r="AI86" s="51">
        <f t="shared" si="15"/>
        <v>1058697.0500000003</v>
      </c>
      <c r="AJ86" s="48">
        <f t="shared" si="13"/>
        <v>2157411.77</v>
      </c>
      <c r="AK86" s="47">
        <f t="shared" si="14"/>
        <v>1973753.9600000002</v>
      </c>
      <c r="AL86" s="56">
        <f t="shared" si="16"/>
        <v>183657.80999999982</v>
      </c>
    </row>
    <row r="87" spans="1:38" ht="15" thickBot="1" x14ac:dyDescent="0.25">
      <c r="A87" s="38" t="s">
        <v>395</v>
      </c>
      <c r="B87" s="38" t="s">
        <v>396</v>
      </c>
      <c r="C87" s="64">
        <v>7029</v>
      </c>
      <c r="D87" s="65" t="s">
        <v>766</v>
      </c>
      <c r="E87" s="252" t="s">
        <v>1999</v>
      </c>
      <c r="F87" s="90">
        <v>1531816.13</v>
      </c>
      <c r="H87" s="90">
        <v>82183.91</v>
      </c>
      <c r="I87" s="252">
        <v>1137457.6299999999</v>
      </c>
      <c r="J87" s="252">
        <v>307812.87</v>
      </c>
      <c r="R87" s="252">
        <v>1212550.31</v>
      </c>
      <c r="S87" s="74">
        <v>2274044.96</v>
      </c>
      <c r="T87" s="74">
        <v>25000</v>
      </c>
      <c r="U87" s="74">
        <v>1441.23</v>
      </c>
      <c r="W87" s="74">
        <v>1135302</v>
      </c>
      <c r="Y87" s="91">
        <v>2045867</v>
      </c>
      <c r="AB87" s="91">
        <v>322427.2</v>
      </c>
      <c r="AC87" s="91">
        <v>128812.89</v>
      </c>
      <c r="AG87" s="73">
        <f t="shared" si="11"/>
        <v>1614000.0399999998</v>
      </c>
      <c r="AH87" s="50">
        <f t="shared" si="12"/>
        <v>0</v>
      </c>
      <c r="AI87" s="51">
        <f t="shared" si="15"/>
        <v>1614000.0399999998</v>
      </c>
      <c r="AJ87" s="48">
        <f t="shared" si="13"/>
        <v>3435788.19</v>
      </c>
      <c r="AK87" s="47">
        <f t="shared" si="14"/>
        <v>2497107.0900000003</v>
      </c>
      <c r="AL87" s="56">
        <f t="shared" si="16"/>
        <v>938681.09999999963</v>
      </c>
    </row>
    <row r="88" spans="1:38" ht="15" thickBot="1" x14ac:dyDescent="0.25">
      <c r="A88" s="38" t="s">
        <v>395</v>
      </c>
      <c r="B88" s="38" t="s">
        <v>396</v>
      </c>
      <c r="C88" s="64">
        <v>4650</v>
      </c>
      <c r="D88" s="65" t="s">
        <v>767</v>
      </c>
      <c r="E88" s="252" t="s">
        <v>2000</v>
      </c>
      <c r="F88" s="90">
        <v>661107.27</v>
      </c>
      <c r="G88" s="90">
        <v>0</v>
      </c>
      <c r="H88" s="90">
        <v>106798.83</v>
      </c>
      <c r="I88" s="252">
        <v>3332276.97</v>
      </c>
      <c r="J88" s="252">
        <v>164687.92000000001</v>
      </c>
      <c r="M88" s="232">
        <v>131988</v>
      </c>
      <c r="Q88" s="252">
        <v>225567.45</v>
      </c>
      <c r="R88" s="252">
        <v>1047464</v>
      </c>
      <c r="S88" s="74">
        <v>847038.71</v>
      </c>
      <c r="T88" s="74">
        <v>120000</v>
      </c>
      <c r="U88" s="74">
        <v>1075.6099999999999</v>
      </c>
      <c r="W88" s="74">
        <v>912306</v>
      </c>
      <c r="Y88" s="91">
        <v>1360086</v>
      </c>
      <c r="AB88" s="91">
        <v>142490.04999999999</v>
      </c>
      <c r="AC88" s="91">
        <v>137087.82999999999</v>
      </c>
      <c r="AF88" s="91">
        <v>69197</v>
      </c>
      <c r="AG88" s="73">
        <f t="shared" si="11"/>
        <v>767906.1</v>
      </c>
      <c r="AH88" s="50">
        <f t="shared" si="12"/>
        <v>131988</v>
      </c>
      <c r="AI88" s="51">
        <f t="shared" si="15"/>
        <v>635918.1</v>
      </c>
      <c r="AJ88" s="48">
        <f t="shared" si="13"/>
        <v>1880420.3199999998</v>
      </c>
      <c r="AK88" s="47">
        <f t="shared" si="14"/>
        <v>1708860.8800000001</v>
      </c>
      <c r="AL88" s="56">
        <f t="shared" si="16"/>
        <v>171559.43999999971</v>
      </c>
    </row>
    <row r="89" spans="1:38" ht="15" thickBot="1" x14ac:dyDescent="0.25">
      <c r="A89" s="38" t="s">
        <v>395</v>
      </c>
      <c r="B89" s="38" t="s">
        <v>396</v>
      </c>
      <c r="C89" s="64">
        <v>3899</v>
      </c>
      <c r="D89" s="65" t="s">
        <v>768</v>
      </c>
      <c r="E89" s="252" t="s">
        <v>2001</v>
      </c>
      <c r="F89" s="90">
        <v>532894.69999999995</v>
      </c>
      <c r="G89" s="90">
        <v>2300</v>
      </c>
      <c r="H89" s="90">
        <v>408159.31</v>
      </c>
      <c r="I89" s="252">
        <v>1831726.45</v>
      </c>
      <c r="J89" s="252">
        <v>323267.32</v>
      </c>
      <c r="K89" s="232">
        <v>0</v>
      </c>
      <c r="O89" s="252">
        <v>124684</v>
      </c>
      <c r="R89" s="252">
        <v>2617329.11</v>
      </c>
      <c r="S89" s="74">
        <v>912432.36</v>
      </c>
      <c r="T89" s="74">
        <v>171597</v>
      </c>
      <c r="U89" s="74">
        <v>494.33</v>
      </c>
      <c r="W89" s="74">
        <v>521220</v>
      </c>
      <c r="Y89" s="91">
        <v>888859</v>
      </c>
      <c r="AA89" s="91">
        <v>3650</v>
      </c>
      <c r="AB89" s="91">
        <v>258246.06</v>
      </c>
      <c r="AC89" s="91">
        <v>116812.44</v>
      </c>
      <c r="AG89" s="73">
        <f t="shared" si="11"/>
        <v>943354.01</v>
      </c>
      <c r="AH89" s="50">
        <f t="shared" si="12"/>
        <v>0</v>
      </c>
      <c r="AI89" s="51">
        <f t="shared" si="15"/>
        <v>943354.01</v>
      </c>
      <c r="AJ89" s="48">
        <f t="shared" si="13"/>
        <v>1605743.69</v>
      </c>
      <c r="AK89" s="47">
        <f t="shared" si="14"/>
        <v>1267567.5</v>
      </c>
      <c r="AL89" s="56">
        <f t="shared" si="16"/>
        <v>338176.18999999994</v>
      </c>
    </row>
    <row r="90" spans="1:38" ht="15" thickBot="1" x14ac:dyDescent="0.25">
      <c r="A90" s="38" t="s">
        <v>395</v>
      </c>
      <c r="B90" s="38" t="s">
        <v>396</v>
      </c>
      <c r="C90" s="64">
        <v>1800</v>
      </c>
      <c r="D90" s="65" t="s">
        <v>769</v>
      </c>
      <c r="E90" s="252" t="s">
        <v>2002</v>
      </c>
      <c r="F90" s="90">
        <v>244871.03</v>
      </c>
      <c r="G90" s="90">
        <v>22644.25</v>
      </c>
      <c r="H90" s="90">
        <v>29271.86</v>
      </c>
      <c r="I90" s="252">
        <v>300808.18</v>
      </c>
      <c r="J90" s="252">
        <v>85401.26</v>
      </c>
      <c r="K90" s="232">
        <v>9450</v>
      </c>
      <c r="P90" s="252">
        <v>-472911.46</v>
      </c>
      <c r="Q90" s="252">
        <v>1814.86</v>
      </c>
      <c r="R90" s="252">
        <v>1047464</v>
      </c>
      <c r="S90" s="74">
        <v>420901.2</v>
      </c>
      <c r="U90" s="74">
        <v>273.27999999999997</v>
      </c>
      <c r="W90" s="74">
        <v>296580</v>
      </c>
      <c r="Y90" s="91">
        <v>474420</v>
      </c>
      <c r="AB90" s="91">
        <v>110359.86</v>
      </c>
      <c r="AC90" s="91">
        <v>31217.439999999999</v>
      </c>
      <c r="AG90" s="73">
        <f t="shared" si="11"/>
        <v>296787.14</v>
      </c>
      <c r="AH90" s="50">
        <f t="shared" si="12"/>
        <v>9450</v>
      </c>
      <c r="AI90" s="51">
        <f t="shared" si="15"/>
        <v>287337.14</v>
      </c>
      <c r="AJ90" s="48">
        <f t="shared" si="13"/>
        <v>717754.48</v>
      </c>
      <c r="AK90" s="47">
        <f t="shared" si="14"/>
        <v>615997.29999999993</v>
      </c>
      <c r="AL90" s="56">
        <f t="shared" si="16"/>
        <v>101757.18000000005</v>
      </c>
    </row>
    <row r="91" spans="1:38" ht="15" thickBot="1" x14ac:dyDescent="0.25">
      <c r="A91" s="38" t="s">
        <v>395</v>
      </c>
      <c r="B91" s="38" t="s">
        <v>396</v>
      </c>
      <c r="C91" s="64">
        <v>5876</v>
      </c>
      <c r="D91" s="65" t="s">
        <v>770</v>
      </c>
      <c r="E91" s="252" t="s">
        <v>2003</v>
      </c>
      <c r="F91" s="90">
        <v>470423.54</v>
      </c>
      <c r="G91" s="90">
        <v>0</v>
      </c>
      <c r="H91" s="90">
        <v>356211.7</v>
      </c>
      <c r="I91" s="252">
        <v>8599740.9600000009</v>
      </c>
      <c r="J91" s="252">
        <v>177940.47</v>
      </c>
      <c r="K91" s="232">
        <v>21000</v>
      </c>
      <c r="L91" s="232">
        <v>46425</v>
      </c>
      <c r="M91" s="232">
        <v>231481</v>
      </c>
      <c r="N91" s="232">
        <v>0.27</v>
      </c>
      <c r="R91" s="252">
        <v>1215671.21</v>
      </c>
      <c r="S91" s="74">
        <v>1210244.24</v>
      </c>
      <c r="U91" s="74">
        <v>921.96</v>
      </c>
      <c r="W91" s="74">
        <v>948900</v>
      </c>
      <c r="Y91" s="91">
        <v>1683740</v>
      </c>
      <c r="AB91" s="91">
        <v>259182.63</v>
      </c>
      <c r="AC91" s="91">
        <v>217918.49</v>
      </c>
      <c r="AF91" s="91">
        <v>30000</v>
      </c>
      <c r="AG91" s="73">
        <f t="shared" si="11"/>
        <v>826635.24</v>
      </c>
      <c r="AH91" s="50">
        <f t="shared" si="12"/>
        <v>298906.27</v>
      </c>
      <c r="AI91" s="51">
        <f t="shared" si="15"/>
        <v>527728.97</v>
      </c>
      <c r="AJ91" s="48">
        <f t="shared" si="13"/>
        <v>2160066.2000000002</v>
      </c>
      <c r="AK91" s="47">
        <f t="shared" si="14"/>
        <v>2190841.12</v>
      </c>
      <c r="AL91" s="56">
        <f t="shared" si="16"/>
        <v>-30774.919999999925</v>
      </c>
    </row>
    <row r="92" spans="1:38" ht="15" thickBot="1" x14ac:dyDescent="0.25">
      <c r="A92" s="38" t="s">
        <v>395</v>
      </c>
      <c r="B92" s="38" t="s">
        <v>396</v>
      </c>
      <c r="C92" s="64">
        <v>1689</v>
      </c>
      <c r="D92" s="65" t="s">
        <v>771</v>
      </c>
      <c r="E92" s="252" t="s">
        <v>2004</v>
      </c>
      <c r="F92" s="90">
        <v>206582.3</v>
      </c>
      <c r="G92" s="90">
        <v>2220</v>
      </c>
      <c r="H92" s="90">
        <v>37435</v>
      </c>
      <c r="I92" s="252">
        <v>1160722</v>
      </c>
      <c r="J92" s="252">
        <v>83385.179999999993</v>
      </c>
      <c r="K92" s="232">
        <v>23140</v>
      </c>
      <c r="L92" s="232">
        <v>21384.26</v>
      </c>
      <c r="M92" s="232">
        <v>18</v>
      </c>
      <c r="N92" s="232">
        <v>18.64</v>
      </c>
      <c r="O92" s="252">
        <v>23615</v>
      </c>
      <c r="P92" s="252">
        <v>-134642.35</v>
      </c>
      <c r="Q92" s="252">
        <v>-138294.18</v>
      </c>
      <c r="R92" s="252">
        <v>1849378.08</v>
      </c>
      <c r="S92" s="74">
        <v>312314.15000000002</v>
      </c>
      <c r="W92" s="74">
        <v>727740</v>
      </c>
      <c r="Y92" s="91">
        <v>880856</v>
      </c>
      <c r="Z92" s="91">
        <v>4020</v>
      </c>
      <c r="AB92" s="91">
        <v>131801.06</v>
      </c>
      <c r="AC92" s="91">
        <v>93973.29</v>
      </c>
      <c r="AG92" s="73">
        <f t="shared" si="11"/>
        <v>246237.3</v>
      </c>
      <c r="AH92" s="50">
        <f t="shared" si="12"/>
        <v>44560.899999999994</v>
      </c>
      <c r="AI92" s="51">
        <f t="shared" si="15"/>
        <v>201676.4</v>
      </c>
      <c r="AJ92" s="48">
        <f t="shared" si="13"/>
        <v>1040054.15</v>
      </c>
      <c r="AK92" s="47">
        <f t="shared" si="14"/>
        <v>1110650.3500000001</v>
      </c>
      <c r="AL92" s="56">
        <f t="shared" si="16"/>
        <v>-70596.20000000007</v>
      </c>
    </row>
    <row r="93" spans="1:38" ht="15" thickBot="1" x14ac:dyDescent="0.25">
      <c r="A93" s="38" t="s">
        <v>395</v>
      </c>
      <c r="B93" s="38" t="s">
        <v>396</v>
      </c>
      <c r="C93" s="64">
        <v>3572</v>
      </c>
      <c r="D93" s="65" t="s">
        <v>772</v>
      </c>
      <c r="E93" s="252" t="s">
        <v>2005</v>
      </c>
      <c r="F93" s="90">
        <v>486294.67</v>
      </c>
      <c r="G93" s="90">
        <v>49054.75</v>
      </c>
      <c r="H93" s="90">
        <v>45605.01</v>
      </c>
      <c r="I93" s="252">
        <v>1398928.34</v>
      </c>
      <c r="J93" s="252">
        <v>148881.42000000001</v>
      </c>
      <c r="K93" s="232">
        <v>13900</v>
      </c>
      <c r="N93" s="232">
        <v>129.91</v>
      </c>
      <c r="R93" s="252">
        <v>281440</v>
      </c>
      <c r="S93" s="74">
        <v>887482.31</v>
      </c>
      <c r="U93" s="74">
        <v>1.02</v>
      </c>
      <c r="Y93" s="91">
        <v>398250</v>
      </c>
      <c r="AA93" s="91">
        <v>480</v>
      </c>
      <c r="AB93" s="91">
        <v>197349.67</v>
      </c>
      <c r="AC93" s="91">
        <v>156227.44</v>
      </c>
      <c r="AG93" s="73">
        <f t="shared" si="11"/>
        <v>580954.42999999993</v>
      </c>
      <c r="AH93" s="50">
        <f t="shared" si="12"/>
        <v>14029.91</v>
      </c>
      <c r="AI93" s="51">
        <f t="shared" si="15"/>
        <v>566924.5199999999</v>
      </c>
      <c r="AJ93" s="48">
        <f t="shared" si="13"/>
        <v>887483.33000000007</v>
      </c>
      <c r="AK93" s="47">
        <f t="shared" si="14"/>
        <v>752307.1100000001</v>
      </c>
      <c r="AL93" s="56">
        <f t="shared" si="16"/>
        <v>135176.21999999997</v>
      </c>
    </row>
    <row r="94" spans="1:38" ht="15" thickBot="1" x14ac:dyDescent="0.25">
      <c r="A94" s="38" t="s">
        <v>395</v>
      </c>
      <c r="B94" s="38" t="s">
        <v>396</v>
      </c>
      <c r="C94" s="64">
        <v>3222</v>
      </c>
      <c r="D94" s="65" t="s">
        <v>773</v>
      </c>
      <c r="E94" s="252" t="s">
        <v>2006</v>
      </c>
      <c r="F94" s="90">
        <v>337043.43</v>
      </c>
      <c r="G94" s="90">
        <v>0</v>
      </c>
      <c r="H94" s="90">
        <v>209443.13</v>
      </c>
      <c r="I94" s="252">
        <v>3325574.28</v>
      </c>
      <c r="J94" s="252">
        <v>456997.61</v>
      </c>
      <c r="Q94" s="252">
        <v>728.72</v>
      </c>
      <c r="R94" s="252">
        <v>2812906.16</v>
      </c>
      <c r="S94" s="74">
        <v>703103.69</v>
      </c>
      <c r="U94" s="74">
        <v>518.25</v>
      </c>
      <c r="W94" s="74">
        <v>836700</v>
      </c>
      <c r="Y94" s="91">
        <v>1073710</v>
      </c>
      <c r="Z94" s="91">
        <v>24000</v>
      </c>
      <c r="AB94" s="91">
        <v>274535.32</v>
      </c>
      <c r="AC94" s="91">
        <v>212622.31</v>
      </c>
      <c r="AG94" s="73">
        <f t="shared" si="11"/>
        <v>546486.56000000006</v>
      </c>
      <c r="AH94" s="50">
        <f t="shared" si="12"/>
        <v>0</v>
      </c>
      <c r="AI94" s="51">
        <f t="shared" si="15"/>
        <v>546486.56000000006</v>
      </c>
      <c r="AJ94" s="48">
        <f t="shared" si="13"/>
        <v>1540321.94</v>
      </c>
      <c r="AK94" s="47">
        <f t="shared" si="14"/>
        <v>1584867.6300000001</v>
      </c>
      <c r="AL94" s="56">
        <f t="shared" si="16"/>
        <v>-44545.690000000177</v>
      </c>
    </row>
    <row r="95" spans="1:38" ht="15" thickBot="1" x14ac:dyDescent="0.25">
      <c r="A95" s="38" t="s">
        <v>395</v>
      </c>
      <c r="B95" s="38" t="s">
        <v>396</v>
      </c>
      <c r="C95" s="64">
        <v>3078</v>
      </c>
      <c r="D95" s="65" t="s">
        <v>774</v>
      </c>
      <c r="E95" s="252" t="s">
        <v>2007</v>
      </c>
      <c r="F95" s="90">
        <v>325746.40999999997</v>
      </c>
      <c r="G95" s="90">
        <v>0</v>
      </c>
      <c r="H95" s="90">
        <v>9199.6200000000008</v>
      </c>
      <c r="I95" s="252">
        <v>-973048.07</v>
      </c>
      <c r="J95" s="252">
        <v>-125627.79</v>
      </c>
      <c r="K95" s="232">
        <v>36170</v>
      </c>
      <c r="L95" s="232">
        <v>250</v>
      </c>
      <c r="M95" s="232">
        <v>18395</v>
      </c>
      <c r="O95" s="252">
        <v>13108</v>
      </c>
      <c r="R95" s="252">
        <v>1047464</v>
      </c>
      <c r="S95" s="74">
        <v>633646.49</v>
      </c>
      <c r="U95" s="74">
        <v>471.78</v>
      </c>
      <c r="W95" s="74">
        <v>544080</v>
      </c>
      <c r="Y95" s="91">
        <v>808510</v>
      </c>
      <c r="AB95" s="91">
        <v>180312.55</v>
      </c>
      <c r="AC95" s="91">
        <v>107962.46</v>
      </c>
      <c r="AG95" s="73">
        <f t="shared" si="11"/>
        <v>334946.02999999997</v>
      </c>
      <c r="AH95" s="50">
        <f t="shared" si="12"/>
        <v>54815</v>
      </c>
      <c r="AI95" s="51">
        <f t="shared" si="15"/>
        <v>280131.02999999997</v>
      </c>
      <c r="AJ95" s="48">
        <f t="shared" si="13"/>
        <v>1178198.27</v>
      </c>
      <c r="AK95" s="47">
        <f t="shared" si="14"/>
        <v>1096785.01</v>
      </c>
      <c r="AL95" s="56">
        <f t="shared" si="16"/>
        <v>81413.260000000009</v>
      </c>
    </row>
    <row r="96" spans="1:38" ht="15" thickBot="1" x14ac:dyDescent="0.25">
      <c r="A96" s="38" t="s">
        <v>395</v>
      </c>
      <c r="B96" s="38" t="s">
        <v>396</v>
      </c>
      <c r="C96" s="64">
        <v>4264</v>
      </c>
      <c r="D96" s="65" t="s">
        <v>775</v>
      </c>
      <c r="E96" s="252" t="s">
        <v>2008</v>
      </c>
      <c r="F96" s="90">
        <v>503661.73</v>
      </c>
      <c r="G96" s="90">
        <v>0</v>
      </c>
      <c r="H96" s="90">
        <v>55392.26</v>
      </c>
      <c r="I96" s="252">
        <v>1006868.93</v>
      </c>
      <c r="J96" s="252">
        <v>487756.89</v>
      </c>
      <c r="K96" s="232">
        <v>0</v>
      </c>
      <c r="M96" s="232">
        <v>23615</v>
      </c>
      <c r="R96" s="252">
        <v>1334838.29</v>
      </c>
      <c r="S96" s="74">
        <v>1030253.71</v>
      </c>
      <c r="T96" s="74">
        <v>109130</v>
      </c>
      <c r="U96" s="74">
        <v>783.12</v>
      </c>
      <c r="Y96" s="91">
        <v>512620</v>
      </c>
      <c r="Z96" s="91">
        <v>4412</v>
      </c>
      <c r="AB96" s="91">
        <v>232842.29</v>
      </c>
      <c r="AC96" s="91">
        <v>97956.51</v>
      </c>
      <c r="AG96" s="73">
        <f t="shared" si="11"/>
        <v>559053.99</v>
      </c>
      <c r="AH96" s="50">
        <f t="shared" si="12"/>
        <v>23615</v>
      </c>
      <c r="AI96" s="51">
        <f t="shared" si="15"/>
        <v>535438.99</v>
      </c>
      <c r="AJ96" s="48">
        <f t="shared" si="13"/>
        <v>1140166.83</v>
      </c>
      <c r="AK96" s="47">
        <f t="shared" si="14"/>
        <v>847830.8</v>
      </c>
      <c r="AL96" s="56">
        <f t="shared" si="16"/>
        <v>292336.03000000003</v>
      </c>
    </row>
    <row r="97" spans="1:38" ht="15" thickBot="1" x14ac:dyDescent="0.25">
      <c r="A97" s="38" t="s">
        <v>395</v>
      </c>
      <c r="B97" s="38" t="s">
        <v>396</v>
      </c>
      <c r="C97" s="64">
        <v>5763</v>
      </c>
      <c r="D97" s="65" t="s">
        <v>776</v>
      </c>
      <c r="E97" s="252" t="s">
        <v>2009</v>
      </c>
      <c r="F97" s="90">
        <v>242422.9</v>
      </c>
      <c r="G97" s="90">
        <v>3656</v>
      </c>
      <c r="H97" s="90">
        <v>299440.59999999998</v>
      </c>
      <c r="I97" s="252">
        <v>1602498.14</v>
      </c>
      <c r="J97" s="252">
        <v>1198073.8400000001</v>
      </c>
      <c r="O97" s="252">
        <v>15605</v>
      </c>
      <c r="Q97" s="252">
        <v>2612076.5099999998</v>
      </c>
      <c r="R97" s="252">
        <v>613325.81999999995</v>
      </c>
      <c r="S97" s="74">
        <v>870515.64</v>
      </c>
      <c r="T97" s="74">
        <v>180</v>
      </c>
      <c r="V97" s="74">
        <v>843.57</v>
      </c>
      <c r="W97" s="74">
        <v>274680</v>
      </c>
      <c r="X97" s="74">
        <v>6174</v>
      </c>
      <c r="Y97" s="91">
        <v>716695</v>
      </c>
      <c r="AB97" s="91">
        <v>115481.57</v>
      </c>
      <c r="AC97" s="91">
        <v>92992.49</v>
      </c>
      <c r="AG97" s="73">
        <f t="shared" si="11"/>
        <v>545519.5</v>
      </c>
      <c r="AH97" s="50">
        <f t="shared" si="12"/>
        <v>0</v>
      </c>
      <c r="AI97" s="51">
        <f t="shared" si="15"/>
        <v>545519.5</v>
      </c>
      <c r="AJ97" s="48">
        <f t="shared" si="13"/>
        <v>1152393.21</v>
      </c>
      <c r="AK97" s="47">
        <f t="shared" si="14"/>
        <v>925169.06</v>
      </c>
      <c r="AL97" s="56">
        <f t="shared" si="16"/>
        <v>227224.14999999991</v>
      </c>
    </row>
    <row r="98" spans="1:38" ht="15" thickBot="1" x14ac:dyDescent="0.25">
      <c r="A98" s="38" t="s">
        <v>395</v>
      </c>
      <c r="B98" s="38" t="s">
        <v>396</v>
      </c>
      <c r="C98" s="64">
        <v>3934</v>
      </c>
      <c r="D98" s="65" t="s">
        <v>777</v>
      </c>
      <c r="E98" s="252" t="s">
        <v>2010</v>
      </c>
      <c r="F98" s="90">
        <v>664107.89</v>
      </c>
      <c r="G98" s="90">
        <v>0</v>
      </c>
      <c r="H98" s="90">
        <v>149176.46</v>
      </c>
      <c r="I98" s="252">
        <v>1014995.27</v>
      </c>
      <c r="J98" s="252">
        <v>70733.86</v>
      </c>
      <c r="R98" s="252">
        <v>1790978.12</v>
      </c>
      <c r="S98" s="74">
        <v>932928.94</v>
      </c>
      <c r="U98" s="74">
        <v>1288.68</v>
      </c>
      <c r="W98" s="74">
        <v>783866.2</v>
      </c>
      <c r="Y98" s="91">
        <v>1135966.2</v>
      </c>
      <c r="AA98" s="91">
        <v>13606</v>
      </c>
      <c r="AB98" s="91">
        <v>211734.84</v>
      </c>
      <c r="AC98" s="91">
        <v>90585.43</v>
      </c>
      <c r="AF98" s="91">
        <v>5699.7</v>
      </c>
      <c r="AG98" s="73">
        <f t="shared" si="11"/>
        <v>813284.35</v>
      </c>
      <c r="AH98" s="50">
        <f t="shared" si="12"/>
        <v>0</v>
      </c>
      <c r="AI98" s="51">
        <f t="shared" si="15"/>
        <v>813284.35</v>
      </c>
      <c r="AJ98" s="48">
        <f t="shared" si="13"/>
        <v>1718083.8199999998</v>
      </c>
      <c r="AK98" s="47">
        <f t="shared" si="14"/>
        <v>1457592.17</v>
      </c>
      <c r="AL98" s="56">
        <f t="shared" si="16"/>
        <v>260491.64999999991</v>
      </c>
    </row>
    <row r="99" spans="1:38" ht="15" thickBot="1" x14ac:dyDescent="0.25">
      <c r="A99" s="38" t="s">
        <v>395</v>
      </c>
      <c r="B99" s="38" t="s">
        <v>396</v>
      </c>
      <c r="C99" s="64">
        <v>5633</v>
      </c>
      <c r="D99" s="65" t="s">
        <v>778</v>
      </c>
      <c r="E99" s="252" t="s">
        <v>2011</v>
      </c>
      <c r="F99" s="90">
        <v>1921997.3</v>
      </c>
      <c r="G99" s="90">
        <v>0</v>
      </c>
      <c r="H99" s="90">
        <v>104077.2</v>
      </c>
      <c r="I99" s="252">
        <v>4047126.01</v>
      </c>
      <c r="J99" s="252">
        <v>1218348.8</v>
      </c>
      <c r="K99" s="232">
        <v>0</v>
      </c>
      <c r="N99" s="232">
        <v>0</v>
      </c>
      <c r="O99" s="252">
        <v>164284</v>
      </c>
      <c r="R99" s="252">
        <v>1047464</v>
      </c>
      <c r="S99" s="74">
        <v>2033525.22</v>
      </c>
      <c r="T99" s="74">
        <v>234803</v>
      </c>
      <c r="U99" s="74">
        <v>2044.92</v>
      </c>
      <c r="W99" s="74">
        <v>820380</v>
      </c>
      <c r="Y99" s="91">
        <v>1201260</v>
      </c>
      <c r="AB99" s="91">
        <v>390420.35</v>
      </c>
      <c r="AC99" s="91">
        <v>357797.86</v>
      </c>
      <c r="AG99" s="73">
        <f t="shared" si="11"/>
        <v>2026074.5</v>
      </c>
      <c r="AH99" s="50">
        <f t="shared" si="12"/>
        <v>0</v>
      </c>
      <c r="AI99" s="51">
        <f t="shared" si="15"/>
        <v>2026074.5</v>
      </c>
      <c r="AJ99" s="48">
        <f t="shared" si="13"/>
        <v>3090753.1399999997</v>
      </c>
      <c r="AK99" s="47">
        <f t="shared" si="14"/>
        <v>1949478.21</v>
      </c>
      <c r="AL99" s="56">
        <f t="shared" si="16"/>
        <v>1141274.9299999997</v>
      </c>
    </row>
    <row r="100" spans="1:38" ht="15" thickBot="1" x14ac:dyDescent="0.25">
      <c r="A100" s="38" t="s">
        <v>395</v>
      </c>
      <c r="B100" s="38" t="s">
        <v>396</v>
      </c>
      <c r="C100" s="64">
        <v>3215</v>
      </c>
      <c r="D100" s="65" t="s">
        <v>779</v>
      </c>
      <c r="E100" s="252" t="s">
        <v>2012</v>
      </c>
      <c r="F100" s="90">
        <v>202339.47</v>
      </c>
      <c r="G100" s="90">
        <v>0</v>
      </c>
      <c r="H100" s="90">
        <v>82142.31</v>
      </c>
      <c r="I100" s="252">
        <v>1002561.24</v>
      </c>
      <c r="J100" s="252">
        <v>125186.42</v>
      </c>
      <c r="K100" s="232">
        <v>12400</v>
      </c>
      <c r="M100" s="232">
        <v>70750</v>
      </c>
      <c r="N100" s="232">
        <v>57.67</v>
      </c>
      <c r="O100" s="252">
        <v>151225</v>
      </c>
      <c r="R100" s="252">
        <v>1768225.65</v>
      </c>
      <c r="S100" s="74">
        <v>719577.61</v>
      </c>
      <c r="U100" s="74">
        <v>374.69</v>
      </c>
      <c r="Y100" s="91">
        <v>314840</v>
      </c>
      <c r="AB100" s="91">
        <v>386709.71</v>
      </c>
      <c r="AC100" s="91">
        <v>79267.789999999994</v>
      </c>
      <c r="AG100" s="73">
        <f t="shared" ref="AG100:AG130" si="17">SUM(F100:H100)</f>
        <v>284481.78000000003</v>
      </c>
      <c r="AH100" s="50">
        <f t="shared" ref="AH100:AH130" si="18">SUM(K100:N100)</f>
        <v>83207.67</v>
      </c>
      <c r="AI100" s="51">
        <f t="shared" si="15"/>
        <v>201274.11000000004</v>
      </c>
      <c r="AJ100" s="48">
        <f t="shared" ref="AJ100:AJ130" si="19">SUM(S100:X100)</f>
        <v>719952.29999999993</v>
      </c>
      <c r="AK100" s="47">
        <f t="shared" ref="AK100:AK130" si="20">SUM(Y100:AF100)</f>
        <v>780817.5</v>
      </c>
      <c r="AL100" s="56">
        <f t="shared" si="16"/>
        <v>-60865.20000000007</v>
      </c>
    </row>
    <row r="101" spans="1:38" ht="15" thickBot="1" x14ac:dyDescent="0.25">
      <c r="A101" s="38" t="s">
        <v>395</v>
      </c>
      <c r="B101" s="38" t="s">
        <v>396</v>
      </c>
      <c r="C101" s="64">
        <v>4457</v>
      </c>
      <c r="D101" s="65" t="s">
        <v>780</v>
      </c>
      <c r="E101" s="252" t="s">
        <v>2042</v>
      </c>
      <c r="F101" s="90">
        <v>462681.29</v>
      </c>
      <c r="G101" s="90">
        <v>0</v>
      </c>
      <c r="H101" s="90">
        <v>47832.91</v>
      </c>
      <c r="I101" s="252">
        <v>883444.2</v>
      </c>
      <c r="J101" s="252">
        <v>102208.46</v>
      </c>
      <c r="R101" s="252">
        <v>1440650.38</v>
      </c>
      <c r="S101" s="74">
        <v>833931.27</v>
      </c>
      <c r="U101" s="74">
        <v>836.21</v>
      </c>
      <c r="W101" s="74">
        <v>1066020</v>
      </c>
      <c r="Y101" s="91">
        <v>1397790</v>
      </c>
      <c r="AB101" s="91">
        <v>241202.07</v>
      </c>
      <c r="AC101" s="91">
        <v>128854</v>
      </c>
      <c r="AG101" s="73">
        <f t="shared" si="17"/>
        <v>510514.19999999995</v>
      </c>
      <c r="AH101" s="50">
        <f t="shared" si="18"/>
        <v>0</v>
      </c>
      <c r="AI101" s="51">
        <f t="shared" si="15"/>
        <v>510514.19999999995</v>
      </c>
      <c r="AJ101" s="48">
        <f t="shared" si="19"/>
        <v>1900787.48</v>
      </c>
      <c r="AK101" s="47">
        <f t="shared" si="20"/>
        <v>1767846.07</v>
      </c>
      <c r="AL101" s="56">
        <f t="shared" si="16"/>
        <v>132941.40999999992</v>
      </c>
    </row>
    <row r="102" spans="1:38" ht="15" thickBot="1" x14ac:dyDescent="0.25">
      <c r="A102" s="38" t="s">
        <v>399</v>
      </c>
      <c r="B102" s="38" t="s">
        <v>400</v>
      </c>
      <c r="C102" s="64">
        <v>2578</v>
      </c>
      <c r="D102" s="65" t="s">
        <v>781</v>
      </c>
      <c r="E102" s="252" t="s">
        <v>2013</v>
      </c>
      <c r="F102" s="90">
        <v>380419.26</v>
      </c>
      <c r="G102" s="90">
        <v>0</v>
      </c>
      <c r="H102" s="90">
        <v>20351.64</v>
      </c>
      <c r="I102" s="252">
        <v>1511516.94</v>
      </c>
      <c r="J102" s="252">
        <v>261798.91</v>
      </c>
      <c r="N102" s="232">
        <v>0</v>
      </c>
      <c r="R102" s="252">
        <v>2439714</v>
      </c>
      <c r="S102" s="74">
        <v>447927.99</v>
      </c>
      <c r="T102" s="74">
        <v>40000</v>
      </c>
      <c r="U102" s="74">
        <v>512.44000000000005</v>
      </c>
      <c r="W102" s="74">
        <v>679570</v>
      </c>
      <c r="X102" s="74">
        <v>3000</v>
      </c>
      <c r="Y102" s="91">
        <v>726520</v>
      </c>
      <c r="AB102" s="91">
        <v>191533.23</v>
      </c>
      <c r="AC102" s="91">
        <v>155469.13</v>
      </c>
      <c r="AG102" s="73">
        <f t="shared" si="17"/>
        <v>400770.9</v>
      </c>
      <c r="AH102" s="50">
        <f t="shared" si="18"/>
        <v>0</v>
      </c>
      <c r="AI102" s="51">
        <f t="shared" si="15"/>
        <v>400770.9</v>
      </c>
      <c r="AJ102" s="48">
        <f t="shared" si="19"/>
        <v>1171010.43</v>
      </c>
      <c r="AK102" s="47">
        <f t="shared" si="20"/>
        <v>1073522.3599999999</v>
      </c>
      <c r="AL102" s="56">
        <f t="shared" si="16"/>
        <v>97488.070000000065</v>
      </c>
    </row>
    <row r="103" spans="1:38" ht="15" thickBot="1" x14ac:dyDescent="0.25">
      <c r="A103" s="38" t="s">
        <v>399</v>
      </c>
      <c r="B103" s="38" t="s">
        <v>400</v>
      </c>
      <c r="C103" s="64">
        <v>5205</v>
      </c>
      <c r="D103" s="65" t="s">
        <v>782</v>
      </c>
      <c r="E103" s="252" t="s">
        <v>2014</v>
      </c>
      <c r="F103" s="90">
        <v>251453.4</v>
      </c>
      <c r="G103" s="90">
        <v>0</v>
      </c>
      <c r="H103" s="90">
        <v>30451.81</v>
      </c>
      <c r="I103" s="252">
        <v>1088436.5900000001</v>
      </c>
      <c r="J103" s="252">
        <v>128314.66</v>
      </c>
      <c r="M103" s="232">
        <v>360</v>
      </c>
      <c r="N103" s="232">
        <v>1542.05</v>
      </c>
      <c r="Q103" s="252">
        <v>-3050.56</v>
      </c>
      <c r="R103" s="252">
        <v>3137825</v>
      </c>
      <c r="S103" s="74">
        <v>558030.43000000005</v>
      </c>
      <c r="U103" s="74">
        <v>447.06</v>
      </c>
      <c r="W103" s="74">
        <v>870000</v>
      </c>
      <c r="X103" s="74">
        <v>1500</v>
      </c>
      <c r="Y103" s="91">
        <v>1051760</v>
      </c>
      <c r="Z103" s="91">
        <v>2520</v>
      </c>
      <c r="AB103" s="91">
        <v>198318.55</v>
      </c>
      <c r="AC103" s="91">
        <v>123258.14</v>
      </c>
      <c r="AG103" s="73">
        <f t="shared" si="17"/>
        <v>281905.21000000002</v>
      </c>
      <c r="AH103" s="50">
        <f t="shared" si="18"/>
        <v>1902.05</v>
      </c>
      <c r="AI103" s="51">
        <f t="shared" si="15"/>
        <v>280003.16000000003</v>
      </c>
      <c r="AJ103" s="48">
        <f t="shared" si="19"/>
        <v>1429977.4900000002</v>
      </c>
      <c r="AK103" s="47">
        <f t="shared" si="20"/>
        <v>1375856.69</v>
      </c>
      <c r="AL103" s="56">
        <f t="shared" si="16"/>
        <v>54120.800000000279</v>
      </c>
    </row>
    <row r="104" spans="1:38" ht="15" thickBot="1" x14ac:dyDescent="0.25">
      <c r="A104" s="38" t="s">
        <v>399</v>
      </c>
      <c r="B104" s="38" t="s">
        <v>400</v>
      </c>
      <c r="C104" s="64">
        <v>2942</v>
      </c>
      <c r="D104" s="65" t="s">
        <v>783</v>
      </c>
      <c r="E104" s="252" t="s">
        <v>2017</v>
      </c>
      <c r="F104" s="90">
        <v>8643.7900000000009</v>
      </c>
      <c r="G104" s="90">
        <v>0</v>
      </c>
      <c r="H104" s="90">
        <v>44033.69</v>
      </c>
      <c r="I104" s="252">
        <v>1283719.99</v>
      </c>
      <c r="J104" s="252">
        <v>369133.71</v>
      </c>
      <c r="K104" s="232">
        <v>0</v>
      </c>
      <c r="L104" s="232">
        <v>1624.99</v>
      </c>
      <c r="N104" s="232">
        <v>3917.99</v>
      </c>
      <c r="Q104" s="252">
        <v>400555.98</v>
      </c>
      <c r="R104" s="252">
        <v>1499736.2</v>
      </c>
      <c r="S104" s="74">
        <v>650636.57999999996</v>
      </c>
      <c r="U104" s="74">
        <v>100.55</v>
      </c>
      <c r="W104" s="74">
        <v>455910</v>
      </c>
      <c r="X104" s="74">
        <v>3000</v>
      </c>
      <c r="Y104" s="91">
        <v>670470</v>
      </c>
      <c r="AB104" s="91">
        <v>294276.99</v>
      </c>
      <c r="AC104" s="91">
        <v>88019.38</v>
      </c>
      <c r="AG104" s="73">
        <f t="shared" si="17"/>
        <v>52677.48</v>
      </c>
      <c r="AH104" s="50">
        <f t="shared" si="18"/>
        <v>5542.98</v>
      </c>
      <c r="AI104" s="51">
        <f t="shared" si="15"/>
        <v>47134.5</v>
      </c>
      <c r="AJ104" s="48">
        <f t="shared" si="19"/>
        <v>1109647.1299999999</v>
      </c>
      <c r="AK104" s="47">
        <f t="shared" si="20"/>
        <v>1052766.3700000001</v>
      </c>
      <c r="AL104" s="56">
        <f t="shared" si="16"/>
        <v>56880.759999999776</v>
      </c>
    </row>
    <row r="105" spans="1:38" ht="15" thickBot="1" x14ac:dyDescent="0.25">
      <c r="A105" s="38" t="s">
        <v>399</v>
      </c>
      <c r="B105" s="38" t="s">
        <v>400</v>
      </c>
      <c r="C105" s="64">
        <v>3193</v>
      </c>
      <c r="D105" s="65" t="s">
        <v>784</v>
      </c>
      <c r="E105" s="252" t="s">
        <v>2018</v>
      </c>
      <c r="F105" s="90">
        <v>265809.21999999997</v>
      </c>
      <c r="G105" s="90">
        <v>0</v>
      </c>
      <c r="H105" s="90">
        <v>76115.05</v>
      </c>
      <c r="I105" s="252">
        <v>608463.18000000005</v>
      </c>
      <c r="J105" s="252">
        <v>339087.48</v>
      </c>
      <c r="L105" s="232">
        <v>2350.73</v>
      </c>
      <c r="N105" s="232">
        <v>2045.48</v>
      </c>
      <c r="Q105" s="252">
        <v>70153.490000000005</v>
      </c>
      <c r="R105" s="252">
        <v>2219622</v>
      </c>
      <c r="S105" s="74">
        <v>518440.68</v>
      </c>
      <c r="U105" s="74">
        <v>546.77</v>
      </c>
      <c r="W105" s="74">
        <v>523390</v>
      </c>
      <c r="X105" s="74">
        <v>128178</v>
      </c>
      <c r="Y105" s="91">
        <v>782450</v>
      </c>
      <c r="AB105" s="91">
        <v>315973.69</v>
      </c>
      <c r="AC105" s="91">
        <v>106130.88</v>
      </c>
      <c r="AG105" s="73">
        <f t="shared" si="17"/>
        <v>341924.26999999996</v>
      </c>
      <c r="AH105" s="50">
        <f t="shared" si="18"/>
        <v>4396.21</v>
      </c>
      <c r="AI105" s="51">
        <f t="shared" si="15"/>
        <v>337528.05999999994</v>
      </c>
      <c r="AJ105" s="48">
        <f t="shared" si="19"/>
        <v>1170555.45</v>
      </c>
      <c r="AK105" s="47">
        <f t="shared" si="20"/>
        <v>1204554.5699999998</v>
      </c>
      <c r="AL105" s="56">
        <f t="shared" si="16"/>
        <v>-33999.119999999879</v>
      </c>
    </row>
    <row r="106" spans="1:38" ht="15" thickBot="1" x14ac:dyDescent="0.25">
      <c r="A106" s="38" t="s">
        <v>399</v>
      </c>
      <c r="B106" s="38" t="s">
        <v>400</v>
      </c>
      <c r="C106" s="64">
        <v>4152</v>
      </c>
      <c r="D106" s="65" t="s">
        <v>785</v>
      </c>
      <c r="E106" s="252" t="s">
        <v>2020</v>
      </c>
      <c r="F106" s="90">
        <v>230969.84</v>
      </c>
      <c r="G106" s="90">
        <v>0</v>
      </c>
      <c r="H106" s="90">
        <v>61883.72</v>
      </c>
      <c r="I106" s="252">
        <v>924805.97</v>
      </c>
      <c r="J106" s="252">
        <v>291143.93</v>
      </c>
      <c r="L106" s="232">
        <v>17400</v>
      </c>
      <c r="N106" s="232">
        <v>34.85</v>
      </c>
      <c r="Q106" s="252">
        <v>16000</v>
      </c>
      <c r="R106" s="252">
        <v>1687514</v>
      </c>
      <c r="S106" s="74">
        <v>609083.65</v>
      </c>
      <c r="U106" s="74">
        <v>441.53</v>
      </c>
      <c r="W106" s="74">
        <v>167110</v>
      </c>
      <c r="Y106" s="91">
        <v>420286</v>
      </c>
      <c r="AA106" s="91">
        <v>592</v>
      </c>
      <c r="AB106" s="91">
        <v>226489.01</v>
      </c>
      <c r="AC106" s="91">
        <v>91596.06</v>
      </c>
      <c r="AG106" s="73">
        <f t="shared" si="17"/>
        <v>292853.56</v>
      </c>
      <c r="AH106" s="50">
        <f t="shared" si="18"/>
        <v>17434.849999999999</v>
      </c>
      <c r="AI106" s="51">
        <f t="shared" si="15"/>
        <v>275418.71000000002</v>
      </c>
      <c r="AJ106" s="48">
        <f t="shared" si="19"/>
        <v>776635.18</v>
      </c>
      <c r="AK106" s="47">
        <f t="shared" si="20"/>
        <v>738963.07000000007</v>
      </c>
      <c r="AL106" s="56">
        <f t="shared" si="16"/>
        <v>37672.109999999986</v>
      </c>
    </row>
    <row r="107" spans="1:38" ht="15" thickBot="1" x14ac:dyDescent="0.25">
      <c r="A107" s="38" t="s">
        <v>403</v>
      </c>
      <c r="B107" s="38" t="s">
        <v>404</v>
      </c>
      <c r="C107" s="64">
        <v>4559</v>
      </c>
      <c r="D107" s="65" t="s">
        <v>786</v>
      </c>
      <c r="E107" s="252" t="s">
        <v>2022</v>
      </c>
      <c r="F107" s="90">
        <v>517499.16</v>
      </c>
      <c r="G107" s="90">
        <v>0</v>
      </c>
      <c r="H107" s="90">
        <v>111208.35</v>
      </c>
      <c r="I107" s="252">
        <v>886254.57</v>
      </c>
      <c r="J107" s="252">
        <v>164779.74</v>
      </c>
      <c r="K107" s="232">
        <v>0</v>
      </c>
      <c r="N107" s="232">
        <v>292.52</v>
      </c>
      <c r="Q107" s="252">
        <v>2121.8000000000002</v>
      </c>
      <c r="R107" s="252">
        <v>4303318.3099999996</v>
      </c>
      <c r="S107" s="74">
        <v>791926.53</v>
      </c>
      <c r="U107" s="74">
        <v>962.01</v>
      </c>
      <c r="W107" s="74">
        <v>1226919</v>
      </c>
      <c r="Y107" s="91">
        <v>1565189</v>
      </c>
      <c r="AB107" s="91">
        <v>269431.51</v>
      </c>
      <c r="AC107" s="91">
        <v>76580.160000000003</v>
      </c>
      <c r="AG107" s="73">
        <f t="shared" si="17"/>
        <v>628707.51</v>
      </c>
      <c r="AH107" s="50">
        <f t="shared" si="18"/>
        <v>292.52</v>
      </c>
      <c r="AI107" s="51">
        <f t="shared" si="15"/>
        <v>628414.99</v>
      </c>
      <c r="AJ107" s="48">
        <f t="shared" si="19"/>
        <v>2019807.54</v>
      </c>
      <c r="AK107" s="47">
        <f t="shared" si="20"/>
        <v>1911200.67</v>
      </c>
      <c r="AL107" s="56">
        <f t="shared" si="16"/>
        <v>108606.87000000011</v>
      </c>
    </row>
    <row r="108" spans="1:38" ht="15" thickBot="1" x14ac:dyDescent="0.25">
      <c r="A108" s="38" t="s">
        <v>403</v>
      </c>
      <c r="B108" s="38" t="s">
        <v>404</v>
      </c>
      <c r="C108" s="64">
        <v>1402</v>
      </c>
      <c r="D108" s="65" t="s">
        <v>787</v>
      </c>
      <c r="E108" s="252" t="s">
        <v>2023</v>
      </c>
      <c r="F108" s="90">
        <v>246424.03</v>
      </c>
      <c r="G108" s="90">
        <v>0</v>
      </c>
      <c r="H108" s="90">
        <v>27699.21</v>
      </c>
      <c r="I108" s="252">
        <v>707731.67</v>
      </c>
      <c r="J108" s="252">
        <v>165367.47</v>
      </c>
      <c r="L108" s="232">
        <v>8357</v>
      </c>
      <c r="N108" s="232">
        <v>154</v>
      </c>
      <c r="Q108" s="252">
        <v>10700</v>
      </c>
      <c r="R108" s="252">
        <v>2346487</v>
      </c>
      <c r="S108" s="74">
        <v>306633.78999999998</v>
      </c>
      <c r="U108" s="74">
        <v>503.6</v>
      </c>
      <c r="W108" s="74">
        <v>704639.7</v>
      </c>
      <c r="Y108" s="91">
        <v>813239.7</v>
      </c>
      <c r="AB108" s="91">
        <v>189018.56</v>
      </c>
      <c r="AC108" s="91">
        <v>95302.6</v>
      </c>
      <c r="AG108" s="73">
        <f t="shared" si="17"/>
        <v>274123.24</v>
      </c>
      <c r="AH108" s="50">
        <f t="shared" si="18"/>
        <v>8511</v>
      </c>
      <c r="AI108" s="51">
        <f t="shared" si="15"/>
        <v>265612.24</v>
      </c>
      <c r="AJ108" s="48">
        <f t="shared" si="19"/>
        <v>1011777.0899999999</v>
      </c>
      <c r="AK108" s="47">
        <f t="shared" si="20"/>
        <v>1097560.8600000001</v>
      </c>
      <c r="AL108" s="56">
        <f t="shared" si="16"/>
        <v>-85783.770000000251</v>
      </c>
    </row>
    <row r="109" spans="1:38" ht="15" thickBot="1" x14ac:dyDescent="0.25">
      <c r="A109" s="38" t="s">
        <v>403</v>
      </c>
      <c r="B109" s="38" t="s">
        <v>404</v>
      </c>
      <c r="C109" s="64">
        <v>4041</v>
      </c>
      <c r="D109" s="65" t="s">
        <v>788</v>
      </c>
      <c r="E109" s="252" t="s">
        <v>2024</v>
      </c>
      <c r="F109" s="90">
        <v>460521.33</v>
      </c>
      <c r="G109" s="90">
        <v>0</v>
      </c>
      <c r="H109" s="90">
        <v>108562.61</v>
      </c>
      <c r="I109" s="252">
        <v>1061897.67</v>
      </c>
      <c r="J109" s="252">
        <v>173037.4</v>
      </c>
      <c r="K109" s="232">
        <v>0</v>
      </c>
      <c r="L109" s="232">
        <v>29447.3</v>
      </c>
      <c r="N109" s="232">
        <v>182.04</v>
      </c>
      <c r="Q109" s="252">
        <v>14300</v>
      </c>
      <c r="R109" s="252">
        <v>2125037.4300000002</v>
      </c>
      <c r="S109" s="74">
        <v>744726.18</v>
      </c>
      <c r="U109" s="74">
        <v>673.65</v>
      </c>
      <c r="W109" s="74">
        <v>638667.5</v>
      </c>
      <c r="X109" s="74">
        <v>225120</v>
      </c>
      <c r="Y109" s="91">
        <v>907647.5</v>
      </c>
      <c r="AB109" s="91">
        <v>375613.21</v>
      </c>
      <c r="AC109" s="91">
        <v>102987.24</v>
      </c>
      <c r="AF109" s="91">
        <v>500</v>
      </c>
      <c r="AG109" s="73">
        <f t="shared" si="17"/>
        <v>569083.94000000006</v>
      </c>
      <c r="AH109" s="50">
        <f t="shared" si="18"/>
        <v>29629.34</v>
      </c>
      <c r="AI109" s="51">
        <f t="shared" si="15"/>
        <v>539454.60000000009</v>
      </c>
      <c r="AJ109" s="48">
        <f t="shared" si="19"/>
        <v>1609187.33</v>
      </c>
      <c r="AK109" s="47">
        <f t="shared" si="20"/>
        <v>1386747.95</v>
      </c>
      <c r="AL109" s="56">
        <f t="shared" si="16"/>
        <v>222439.38000000012</v>
      </c>
    </row>
    <row r="110" spans="1:38" ht="15" thickBot="1" x14ac:dyDescent="0.25">
      <c r="A110" s="38" t="s">
        <v>403</v>
      </c>
      <c r="B110" s="38" t="s">
        <v>404</v>
      </c>
      <c r="C110" s="64">
        <v>3664</v>
      </c>
      <c r="D110" s="65" t="s">
        <v>789</v>
      </c>
      <c r="E110" s="252" t="s">
        <v>2025</v>
      </c>
      <c r="F110" s="90">
        <v>592783.85</v>
      </c>
      <c r="G110" s="90">
        <v>0</v>
      </c>
      <c r="H110" s="90">
        <v>1103.58</v>
      </c>
      <c r="I110" s="252">
        <v>2979986.85</v>
      </c>
      <c r="J110" s="252">
        <v>134034.04999999999</v>
      </c>
      <c r="L110" s="232">
        <v>33215.99</v>
      </c>
      <c r="N110" s="232">
        <v>154</v>
      </c>
      <c r="Q110" s="252">
        <v>16700</v>
      </c>
      <c r="R110" s="252">
        <v>1196485.3400000001</v>
      </c>
      <c r="S110" s="74">
        <v>576766.27</v>
      </c>
      <c r="U110" s="74">
        <v>1123.24</v>
      </c>
      <c r="W110" s="74">
        <v>548322.5</v>
      </c>
      <c r="X110" s="74">
        <v>346246</v>
      </c>
      <c r="Y110" s="91">
        <v>896862.5</v>
      </c>
      <c r="AB110" s="91">
        <v>376425.7</v>
      </c>
      <c r="AC110" s="91">
        <v>124448.7</v>
      </c>
      <c r="AF110" s="91">
        <v>500</v>
      </c>
      <c r="AG110" s="73">
        <f t="shared" si="17"/>
        <v>593887.42999999993</v>
      </c>
      <c r="AH110" s="50">
        <f t="shared" si="18"/>
        <v>33369.99</v>
      </c>
      <c r="AI110" s="51">
        <f t="shared" si="15"/>
        <v>560517.43999999994</v>
      </c>
      <c r="AJ110" s="48">
        <f t="shared" si="19"/>
        <v>1472458.01</v>
      </c>
      <c r="AK110" s="47">
        <f t="shared" si="20"/>
        <v>1398236.9</v>
      </c>
      <c r="AL110" s="56">
        <f t="shared" si="16"/>
        <v>74221.110000000102</v>
      </c>
    </row>
    <row r="111" spans="1:38" ht="15" thickBot="1" x14ac:dyDescent="0.25">
      <c r="A111" s="38" t="s">
        <v>403</v>
      </c>
      <c r="B111" s="38" t="s">
        <v>404</v>
      </c>
      <c r="C111" s="64">
        <v>1748</v>
      </c>
      <c r="D111" s="65" t="s">
        <v>790</v>
      </c>
      <c r="E111" s="252" t="s">
        <v>2043</v>
      </c>
      <c r="F111" s="90">
        <v>245571.98</v>
      </c>
      <c r="G111" s="90">
        <v>0</v>
      </c>
      <c r="H111" s="90">
        <v>11836</v>
      </c>
      <c r="I111" s="252">
        <v>544551.28</v>
      </c>
      <c r="J111" s="252">
        <v>146239.60999999999</v>
      </c>
      <c r="N111" s="232">
        <v>154</v>
      </c>
      <c r="Q111" s="252">
        <v>10700</v>
      </c>
      <c r="R111" s="252">
        <v>1169693.49</v>
      </c>
      <c r="S111" s="74">
        <v>398385.96</v>
      </c>
      <c r="U111" s="74">
        <v>440.19</v>
      </c>
      <c r="W111" s="74">
        <v>401530</v>
      </c>
      <c r="Y111" s="91">
        <v>499430</v>
      </c>
      <c r="AB111" s="91">
        <v>235410.05</v>
      </c>
      <c r="AC111" s="91">
        <v>90853.4</v>
      </c>
      <c r="AG111" s="73">
        <f t="shared" si="17"/>
        <v>257407.98</v>
      </c>
      <c r="AH111" s="50">
        <f t="shared" si="18"/>
        <v>154</v>
      </c>
      <c r="AI111" s="51">
        <f t="shared" si="15"/>
        <v>257253.98</v>
      </c>
      <c r="AJ111" s="48">
        <f t="shared" si="19"/>
        <v>800356.15</v>
      </c>
      <c r="AK111" s="47">
        <f t="shared" si="20"/>
        <v>825693.45000000007</v>
      </c>
      <c r="AL111" s="56">
        <f t="shared" si="16"/>
        <v>-25337.300000000047</v>
      </c>
    </row>
    <row r="112" spans="1:38" ht="15" thickBot="1" x14ac:dyDescent="0.25">
      <c r="A112" s="38" t="s">
        <v>407</v>
      </c>
      <c r="B112" s="38" t="s">
        <v>408</v>
      </c>
      <c r="C112" s="64">
        <v>5082</v>
      </c>
      <c r="D112" s="65" t="s">
        <v>791</v>
      </c>
      <c r="E112" s="252" t="s">
        <v>2026</v>
      </c>
      <c r="F112" s="90">
        <v>817171.56</v>
      </c>
      <c r="G112" s="90">
        <v>80928.88</v>
      </c>
      <c r="H112" s="90">
        <v>93926.1</v>
      </c>
      <c r="I112" s="252">
        <v>1450129.6</v>
      </c>
      <c r="J112" s="252">
        <v>156066.72</v>
      </c>
      <c r="K112" s="232">
        <v>4750</v>
      </c>
      <c r="L112" s="232">
        <v>62527.64</v>
      </c>
      <c r="N112" s="232">
        <v>156.12</v>
      </c>
      <c r="R112" s="252">
        <v>620039.24</v>
      </c>
      <c r="S112" s="74">
        <v>1009839.89</v>
      </c>
      <c r="U112" s="74">
        <v>1958.98</v>
      </c>
      <c r="W112" s="74">
        <v>701677.2</v>
      </c>
      <c r="X112" s="74">
        <v>51800</v>
      </c>
      <c r="Y112" s="91">
        <v>915097.2</v>
      </c>
      <c r="AB112" s="91">
        <v>854247.67</v>
      </c>
      <c r="AC112" s="91">
        <v>132047.98000000001</v>
      </c>
      <c r="AG112" s="73">
        <f t="shared" si="17"/>
        <v>992026.54</v>
      </c>
      <c r="AH112" s="50">
        <f t="shared" si="18"/>
        <v>67433.759999999995</v>
      </c>
      <c r="AI112" s="51">
        <f t="shared" si="15"/>
        <v>924592.78</v>
      </c>
      <c r="AJ112" s="48">
        <f t="shared" si="19"/>
        <v>1765276.0699999998</v>
      </c>
      <c r="AK112" s="47">
        <f t="shared" si="20"/>
        <v>1901392.85</v>
      </c>
      <c r="AL112" s="56">
        <f t="shared" si="16"/>
        <v>-136116.78000000026</v>
      </c>
    </row>
    <row r="113" spans="1:38" ht="15" thickBot="1" x14ac:dyDescent="0.25">
      <c r="A113" s="38" t="s">
        <v>407</v>
      </c>
      <c r="B113" s="38" t="s">
        <v>408</v>
      </c>
      <c r="C113" s="64">
        <v>5235</v>
      </c>
      <c r="D113" s="65" t="s">
        <v>792</v>
      </c>
      <c r="E113" s="252" t="s">
        <v>2027</v>
      </c>
      <c r="F113" s="90">
        <v>424135.67999999999</v>
      </c>
      <c r="G113" s="90">
        <v>6000</v>
      </c>
      <c r="H113" s="90">
        <v>14011.73</v>
      </c>
      <c r="I113" s="252">
        <v>611922.03</v>
      </c>
      <c r="J113" s="252">
        <v>103468.26</v>
      </c>
      <c r="N113" s="232">
        <v>13.8</v>
      </c>
      <c r="P113" s="252">
        <v>-1949471.62</v>
      </c>
      <c r="Q113" s="252">
        <v>1228</v>
      </c>
      <c r="S113" s="74">
        <v>969447.48</v>
      </c>
      <c r="U113" s="74">
        <v>732.76</v>
      </c>
      <c r="W113" s="74">
        <v>766600</v>
      </c>
      <c r="X113" s="74">
        <v>9000</v>
      </c>
      <c r="Y113" s="91">
        <v>1154550</v>
      </c>
      <c r="Z113" s="91">
        <v>576</v>
      </c>
      <c r="AA113" s="91">
        <v>14062</v>
      </c>
      <c r="AB113" s="91">
        <v>687766.88</v>
      </c>
      <c r="AC113" s="91">
        <v>33257.93</v>
      </c>
      <c r="AG113" s="73">
        <f t="shared" si="17"/>
        <v>444147.41</v>
      </c>
      <c r="AH113" s="50">
        <f t="shared" si="18"/>
        <v>13.8</v>
      </c>
      <c r="AI113" s="51">
        <f t="shared" si="15"/>
        <v>444133.61</v>
      </c>
      <c r="AJ113" s="48">
        <f t="shared" si="19"/>
        <v>1745780.24</v>
      </c>
      <c r="AK113" s="47">
        <f t="shared" si="20"/>
        <v>1890212.8099999998</v>
      </c>
      <c r="AL113" s="56">
        <f t="shared" si="16"/>
        <v>-144432.56999999983</v>
      </c>
    </row>
    <row r="114" spans="1:38" ht="15" thickBot="1" x14ac:dyDescent="0.25">
      <c r="A114" s="38" t="s">
        <v>407</v>
      </c>
      <c r="B114" s="38" t="s">
        <v>408</v>
      </c>
      <c r="C114" s="64">
        <v>2707</v>
      </c>
      <c r="D114" s="65" t="s">
        <v>793</v>
      </c>
      <c r="E114" s="252" t="s">
        <v>2028</v>
      </c>
      <c r="F114" s="90">
        <v>441223.98</v>
      </c>
      <c r="G114" s="90">
        <v>30600</v>
      </c>
      <c r="H114" s="90">
        <v>40113.699999999997</v>
      </c>
      <c r="I114" s="252">
        <v>876405.82</v>
      </c>
      <c r="J114" s="252">
        <v>131261.75</v>
      </c>
      <c r="N114" s="232">
        <v>0</v>
      </c>
      <c r="P114" s="252">
        <v>390534.44</v>
      </c>
      <c r="Q114" s="252">
        <v>-2</v>
      </c>
      <c r="R114" s="252">
        <v>1131001.29</v>
      </c>
      <c r="S114" s="74">
        <v>546018.24</v>
      </c>
      <c r="U114" s="74">
        <v>992.49</v>
      </c>
      <c r="W114" s="74">
        <v>394320</v>
      </c>
      <c r="Y114" s="91">
        <v>577440</v>
      </c>
      <c r="AB114" s="91">
        <v>343540.65</v>
      </c>
      <c r="AC114" s="91">
        <v>13029.56</v>
      </c>
      <c r="AG114" s="73">
        <f t="shared" si="17"/>
        <v>511937.68</v>
      </c>
      <c r="AH114" s="50">
        <f t="shared" si="18"/>
        <v>0</v>
      </c>
      <c r="AI114" s="51">
        <f t="shared" si="15"/>
        <v>511937.68</v>
      </c>
      <c r="AJ114" s="48">
        <f t="shared" si="19"/>
        <v>941330.73</v>
      </c>
      <c r="AK114" s="47">
        <f t="shared" si="20"/>
        <v>934010.21000000008</v>
      </c>
      <c r="AL114" s="56">
        <f t="shared" si="16"/>
        <v>7320.5199999999022</v>
      </c>
    </row>
    <row r="115" spans="1:38" ht="15" thickBot="1" x14ac:dyDescent="0.25">
      <c r="A115" s="38" t="s">
        <v>407</v>
      </c>
      <c r="B115" s="38" t="s">
        <v>408</v>
      </c>
      <c r="C115" s="64">
        <v>4472</v>
      </c>
      <c r="D115" s="65" t="s">
        <v>794</v>
      </c>
      <c r="E115" s="252" t="s">
        <v>2029</v>
      </c>
      <c r="F115" s="90">
        <v>393441.74</v>
      </c>
      <c r="G115" s="90">
        <v>61951.88</v>
      </c>
      <c r="H115" s="90">
        <v>34088.089999999997</v>
      </c>
      <c r="I115" s="252">
        <v>969849.58</v>
      </c>
      <c r="J115" s="252">
        <v>288622.87</v>
      </c>
      <c r="N115" s="232">
        <v>0</v>
      </c>
      <c r="R115" s="252">
        <v>1731639.01</v>
      </c>
      <c r="S115" s="74">
        <v>778746.21</v>
      </c>
      <c r="T115" s="74">
        <v>86089</v>
      </c>
      <c r="U115" s="74">
        <v>1122.05</v>
      </c>
      <c r="W115" s="74">
        <v>935400</v>
      </c>
      <c r="Y115" s="91">
        <v>1325730</v>
      </c>
      <c r="AA115" s="91">
        <v>3480</v>
      </c>
      <c r="AB115" s="91">
        <v>728858.04</v>
      </c>
      <c r="AC115" s="91">
        <v>67400.070000000007</v>
      </c>
      <c r="AG115" s="73">
        <f t="shared" si="17"/>
        <v>489481.70999999996</v>
      </c>
      <c r="AH115" s="50">
        <f t="shared" si="18"/>
        <v>0</v>
      </c>
      <c r="AI115" s="51">
        <f t="shared" si="15"/>
        <v>489481.70999999996</v>
      </c>
      <c r="AJ115" s="48">
        <f t="shared" si="19"/>
        <v>1801357.26</v>
      </c>
      <c r="AK115" s="47">
        <f t="shared" si="20"/>
        <v>2125468.11</v>
      </c>
      <c r="AL115" s="56">
        <f t="shared" si="16"/>
        <v>-324110.84999999986</v>
      </c>
    </row>
    <row r="116" spans="1:38" ht="15" thickBot="1" x14ac:dyDescent="0.25">
      <c r="A116" s="38" t="s">
        <v>407</v>
      </c>
      <c r="B116" s="38" t="s">
        <v>408</v>
      </c>
      <c r="C116" s="64">
        <v>1392</v>
      </c>
      <c r="D116" s="65" t="s">
        <v>795</v>
      </c>
      <c r="E116" s="252" t="s">
        <v>2030</v>
      </c>
      <c r="F116" s="90">
        <v>97636.85</v>
      </c>
      <c r="G116" s="90">
        <v>11000</v>
      </c>
      <c r="H116" s="90">
        <v>33138.620000000003</v>
      </c>
      <c r="I116" s="252">
        <v>590937.66</v>
      </c>
      <c r="J116" s="252">
        <v>192247.62</v>
      </c>
      <c r="K116" s="232">
        <v>0</v>
      </c>
      <c r="N116" s="232">
        <v>24</v>
      </c>
      <c r="Q116" s="252">
        <v>-74.77</v>
      </c>
      <c r="R116" s="252">
        <v>2353915.73</v>
      </c>
      <c r="S116" s="74">
        <v>276467.40999999997</v>
      </c>
      <c r="U116" s="74">
        <v>244</v>
      </c>
      <c r="W116" s="74">
        <v>333190</v>
      </c>
      <c r="Y116" s="91">
        <v>385690</v>
      </c>
      <c r="AA116" s="91">
        <v>1872</v>
      </c>
      <c r="AB116" s="91">
        <v>248645.76000000001</v>
      </c>
      <c r="AC116" s="91">
        <v>57876.51</v>
      </c>
      <c r="AE116" s="91">
        <v>30000</v>
      </c>
      <c r="AG116" s="73">
        <f t="shared" si="17"/>
        <v>141775.47</v>
      </c>
      <c r="AH116" s="50">
        <f t="shared" si="18"/>
        <v>24</v>
      </c>
      <c r="AI116" s="51">
        <f t="shared" si="15"/>
        <v>141751.47</v>
      </c>
      <c r="AJ116" s="48">
        <f t="shared" si="19"/>
        <v>609901.40999999992</v>
      </c>
      <c r="AK116" s="47">
        <f t="shared" si="20"/>
        <v>724084.27</v>
      </c>
      <c r="AL116" s="56">
        <f t="shared" si="16"/>
        <v>-114182.8600000001</v>
      </c>
    </row>
    <row r="117" spans="1:38" ht="15" thickBot="1" x14ac:dyDescent="0.25">
      <c r="A117" s="38" t="s">
        <v>407</v>
      </c>
      <c r="B117" s="38" t="s">
        <v>408</v>
      </c>
      <c r="C117" s="64">
        <v>4729</v>
      </c>
      <c r="D117" s="65" t="s">
        <v>796</v>
      </c>
      <c r="E117" s="252" t="s">
        <v>2031</v>
      </c>
      <c r="F117" s="90">
        <v>587294.91</v>
      </c>
      <c r="G117" s="90">
        <v>107525.36</v>
      </c>
      <c r="H117" s="90">
        <v>82078.149999999994</v>
      </c>
      <c r="I117" s="252">
        <v>2383767.64</v>
      </c>
      <c r="J117" s="252">
        <v>304110.27</v>
      </c>
      <c r="K117" s="232">
        <v>0</v>
      </c>
      <c r="N117" s="232">
        <v>61.28</v>
      </c>
      <c r="Q117" s="252">
        <v>129</v>
      </c>
      <c r="R117" s="252">
        <v>1221990.08</v>
      </c>
      <c r="S117" s="74">
        <v>1396467.53</v>
      </c>
      <c r="U117" s="74">
        <v>1593.53</v>
      </c>
      <c r="W117" s="74">
        <v>948300</v>
      </c>
      <c r="Y117" s="91">
        <v>1538891</v>
      </c>
      <c r="Z117" s="91">
        <v>500</v>
      </c>
      <c r="AA117" s="91">
        <v>16404</v>
      </c>
      <c r="AB117" s="91">
        <v>778657.43</v>
      </c>
      <c r="AC117" s="91">
        <v>63721.91</v>
      </c>
      <c r="AG117" s="73">
        <f t="shared" si="17"/>
        <v>776898.42</v>
      </c>
      <c r="AH117" s="50">
        <f t="shared" si="18"/>
        <v>61.28</v>
      </c>
      <c r="AI117" s="51">
        <f t="shared" si="15"/>
        <v>776837.14</v>
      </c>
      <c r="AJ117" s="48">
        <f t="shared" si="19"/>
        <v>2346361.06</v>
      </c>
      <c r="AK117" s="47">
        <f t="shared" si="20"/>
        <v>2398174.3400000003</v>
      </c>
      <c r="AL117" s="56">
        <f t="shared" si="16"/>
        <v>-51813.280000000261</v>
      </c>
    </row>
    <row r="118" spans="1:38" ht="15" thickBot="1" x14ac:dyDescent="0.25">
      <c r="A118" s="38" t="s">
        <v>411</v>
      </c>
      <c r="B118" s="38" t="s">
        <v>412</v>
      </c>
      <c r="C118" s="64">
        <v>3571</v>
      </c>
      <c r="D118" s="65" t="s">
        <v>797</v>
      </c>
      <c r="E118" s="252" t="s">
        <v>2032</v>
      </c>
      <c r="F118" s="90">
        <v>844987.53</v>
      </c>
      <c r="G118" s="90">
        <v>0</v>
      </c>
      <c r="H118" s="90">
        <v>94506.17</v>
      </c>
      <c r="I118" s="252">
        <v>971696.2</v>
      </c>
      <c r="J118" s="252">
        <v>41132.39</v>
      </c>
      <c r="K118" s="232">
        <v>0</v>
      </c>
      <c r="L118" s="232">
        <v>39864.620000000003</v>
      </c>
      <c r="M118" s="232">
        <v>112600</v>
      </c>
      <c r="N118" s="232">
        <v>5671</v>
      </c>
      <c r="Q118" s="252">
        <v>1699.11</v>
      </c>
      <c r="R118" s="252">
        <v>1488507.55</v>
      </c>
      <c r="S118" s="74">
        <v>760517.27</v>
      </c>
      <c r="U118" s="74">
        <v>1094.5899999999999</v>
      </c>
      <c r="W118" s="74">
        <v>557697</v>
      </c>
      <c r="Y118" s="91">
        <v>810697</v>
      </c>
      <c r="AB118" s="91">
        <v>208904.55</v>
      </c>
      <c r="AC118" s="91">
        <v>78412.3</v>
      </c>
      <c r="AG118" s="73">
        <f t="shared" si="17"/>
        <v>939493.70000000007</v>
      </c>
      <c r="AH118" s="50">
        <f t="shared" si="18"/>
        <v>158135.62</v>
      </c>
      <c r="AI118" s="51">
        <f t="shared" si="15"/>
        <v>781358.08000000007</v>
      </c>
      <c r="AJ118" s="48">
        <f t="shared" si="19"/>
        <v>1319308.8599999999</v>
      </c>
      <c r="AK118" s="47">
        <f t="shared" si="20"/>
        <v>1098013.8500000001</v>
      </c>
      <c r="AL118" s="56">
        <f t="shared" si="16"/>
        <v>221295.00999999978</v>
      </c>
    </row>
    <row r="119" spans="1:38" ht="15" thickBot="1" x14ac:dyDescent="0.25">
      <c r="A119" s="38" t="s">
        <v>411</v>
      </c>
      <c r="B119" s="38" t="s">
        <v>412</v>
      </c>
      <c r="C119" s="64">
        <v>3383</v>
      </c>
      <c r="D119" s="65" t="s">
        <v>798</v>
      </c>
      <c r="E119" s="252" t="s">
        <v>2033</v>
      </c>
      <c r="F119" s="90">
        <v>960003.52</v>
      </c>
      <c r="G119" s="90">
        <v>0</v>
      </c>
      <c r="H119" s="90">
        <v>62215.83</v>
      </c>
      <c r="I119" s="252">
        <v>651505.15</v>
      </c>
      <c r="J119" s="252">
        <v>124854.46</v>
      </c>
      <c r="K119" s="232">
        <v>0</v>
      </c>
      <c r="L119" s="232">
        <v>19204</v>
      </c>
      <c r="M119" s="232">
        <v>125700</v>
      </c>
      <c r="R119" s="252">
        <v>1247302.3600000001</v>
      </c>
      <c r="S119" s="74">
        <v>704070.65</v>
      </c>
      <c r="U119" s="74">
        <v>1287.99</v>
      </c>
      <c r="W119" s="74">
        <v>482940</v>
      </c>
      <c r="Y119" s="91">
        <v>632940</v>
      </c>
      <c r="AB119" s="91">
        <v>160882.85</v>
      </c>
      <c r="AC119" s="91">
        <v>65978.45</v>
      </c>
      <c r="AG119" s="73">
        <f t="shared" si="17"/>
        <v>1022219.35</v>
      </c>
      <c r="AH119" s="50">
        <f t="shared" si="18"/>
        <v>144904</v>
      </c>
      <c r="AI119" s="51">
        <f t="shared" si="15"/>
        <v>877315.35</v>
      </c>
      <c r="AJ119" s="48">
        <f t="shared" si="19"/>
        <v>1188298.6400000001</v>
      </c>
      <c r="AK119" s="47">
        <f t="shared" si="20"/>
        <v>859801.29999999993</v>
      </c>
      <c r="AL119" s="56">
        <f t="shared" si="16"/>
        <v>328497.3400000002</v>
      </c>
    </row>
    <row r="120" spans="1:38" ht="15" thickBot="1" x14ac:dyDescent="0.25">
      <c r="A120" s="38" t="s">
        <v>411</v>
      </c>
      <c r="B120" s="38" t="s">
        <v>412</v>
      </c>
      <c r="C120" s="64">
        <v>3666</v>
      </c>
      <c r="D120" s="65" t="s">
        <v>799</v>
      </c>
      <c r="E120" s="252" t="s">
        <v>2034</v>
      </c>
      <c r="F120" s="90">
        <v>1005867.47</v>
      </c>
      <c r="G120" s="90">
        <v>0</v>
      </c>
      <c r="H120" s="90">
        <v>15405.21</v>
      </c>
      <c r="I120" s="252">
        <v>574571.69999999995</v>
      </c>
      <c r="J120" s="252">
        <v>10057.790000000001</v>
      </c>
      <c r="K120" s="232">
        <v>0</v>
      </c>
      <c r="L120" s="232">
        <v>23445.87</v>
      </c>
      <c r="N120" s="232">
        <v>6340.4</v>
      </c>
      <c r="R120" s="252">
        <v>1693308.65</v>
      </c>
      <c r="S120" s="74">
        <v>801430.55</v>
      </c>
      <c r="U120" s="74">
        <v>1452.39</v>
      </c>
      <c r="W120" s="74">
        <v>819816</v>
      </c>
      <c r="X120" s="74">
        <v>450</v>
      </c>
      <c r="Y120" s="91">
        <v>1104716</v>
      </c>
      <c r="AB120" s="91">
        <v>193617.52</v>
      </c>
      <c r="AC120" s="91">
        <v>54276.93</v>
      </c>
      <c r="AG120" s="73">
        <f t="shared" si="17"/>
        <v>1021272.6799999999</v>
      </c>
      <c r="AH120" s="50">
        <f t="shared" si="18"/>
        <v>29786.269999999997</v>
      </c>
      <c r="AI120" s="51">
        <f t="shared" si="15"/>
        <v>991486.40999999992</v>
      </c>
      <c r="AJ120" s="48">
        <f t="shared" si="19"/>
        <v>1623148.94</v>
      </c>
      <c r="AK120" s="47">
        <f t="shared" si="20"/>
        <v>1352610.45</v>
      </c>
      <c r="AL120" s="56">
        <f t="shared" si="16"/>
        <v>270538.49</v>
      </c>
    </row>
    <row r="121" spans="1:38" ht="15" thickBot="1" x14ac:dyDescent="0.25">
      <c r="A121" s="38" t="s">
        <v>411</v>
      </c>
      <c r="B121" s="38" t="s">
        <v>412</v>
      </c>
      <c r="C121" s="64">
        <v>4139</v>
      </c>
      <c r="D121" s="65" t="s">
        <v>800</v>
      </c>
      <c r="E121" s="252" t="s">
        <v>2035</v>
      </c>
      <c r="F121" s="90">
        <v>1006238.76</v>
      </c>
      <c r="G121" s="90">
        <v>0</v>
      </c>
      <c r="H121" s="90">
        <v>167486.16</v>
      </c>
      <c r="I121" s="252">
        <v>1040375.79</v>
      </c>
      <c r="J121" s="252">
        <v>21676.93</v>
      </c>
      <c r="L121" s="232">
        <v>60851.839999999997</v>
      </c>
      <c r="M121" s="232">
        <v>106761</v>
      </c>
      <c r="N121" s="232">
        <v>0</v>
      </c>
      <c r="Q121" s="252">
        <v>-37500</v>
      </c>
      <c r="R121" s="252">
        <v>2084116.46</v>
      </c>
      <c r="S121" s="74">
        <v>988002.02</v>
      </c>
      <c r="T121" s="74">
        <v>161130</v>
      </c>
      <c r="U121" s="74">
        <v>1150.1400000000001</v>
      </c>
      <c r="W121" s="74">
        <v>509562</v>
      </c>
      <c r="Y121" s="91">
        <v>730282</v>
      </c>
      <c r="Z121" s="91">
        <v>6434</v>
      </c>
      <c r="AB121" s="91">
        <v>177670.86</v>
      </c>
      <c r="AC121" s="91">
        <v>137324.53</v>
      </c>
      <c r="AG121" s="73">
        <f t="shared" si="17"/>
        <v>1173724.92</v>
      </c>
      <c r="AH121" s="50">
        <f t="shared" si="18"/>
        <v>167612.84</v>
      </c>
      <c r="AI121" s="51">
        <f t="shared" si="15"/>
        <v>1006112.08</v>
      </c>
      <c r="AJ121" s="48">
        <f t="shared" si="19"/>
        <v>1659844.16</v>
      </c>
      <c r="AK121" s="47">
        <f t="shared" si="20"/>
        <v>1051711.3899999999</v>
      </c>
      <c r="AL121" s="56">
        <f t="shared" si="16"/>
        <v>608132.77</v>
      </c>
    </row>
    <row r="122" spans="1:38" ht="15" thickBot="1" x14ac:dyDescent="0.25">
      <c r="A122" s="38" t="s">
        <v>411</v>
      </c>
      <c r="B122" s="38" t="s">
        <v>412</v>
      </c>
      <c r="C122" s="64">
        <v>1457</v>
      </c>
      <c r="D122" s="65" t="s">
        <v>801</v>
      </c>
      <c r="E122" s="252" t="s">
        <v>2036</v>
      </c>
      <c r="F122" s="90">
        <v>512304.26</v>
      </c>
      <c r="G122" s="90">
        <v>0</v>
      </c>
      <c r="H122" s="90">
        <v>112150.78</v>
      </c>
      <c r="I122" s="252">
        <v>318782.21000000002</v>
      </c>
      <c r="J122" s="252">
        <v>14677.52</v>
      </c>
      <c r="K122" s="232">
        <v>0</v>
      </c>
      <c r="L122" s="232">
        <v>32790.400000000001</v>
      </c>
      <c r="M122" s="232">
        <v>57600</v>
      </c>
      <c r="N122" s="232">
        <v>2449</v>
      </c>
      <c r="Q122" s="252">
        <v>-2713.11</v>
      </c>
      <c r="R122" s="252">
        <v>345503.07</v>
      </c>
      <c r="S122" s="74">
        <v>745447.09</v>
      </c>
      <c r="U122" s="74">
        <v>520.86</v>
      </c>
      <c r="W122" s="74">
        <v>452740</v>
      </c>
      <c r="Y122" s="91">
        <v>746480</v>
      </c>
      <c r="AB122" s="91">
        <v>149419.07</v>
      </c>
      <c r="AC122" s="91">
        <v>22962.2</v>
      </c>
      <c r="AG122" s="73">
        <f t="shared" si="17"/>
        <v>624455.04</v>
      </c>
      <c r="AH122" s="50">
        <f t="shared" si="18"/>
        <v>92839.4</v>
      </c>
      <c r="AI122" s="51">
        <f t="shared" si="15"/>
        <v>531615.64</v>
      </c>
      <c r="AJ122" s="48">
        <f t="shared" si="19"/>
        <v>1198707.95</v>
      </c>
      <c r="AK122" s="47">
        <f t="shared" si="20"/>
        <v>918861.27</v>
      </c>
      <c r="AL122" s="56">
        <f t="shared" si="16"/>
        <v>279846.67999999993</v>
      </c>
    </row>
    <row r="123" spans="1:38" ht="15" thickBot="1" x14ac:dyDescent="0.25">
      <c r="A123" s="38" t="s">
        <v>411</v>
      </c>
      <c r="B123" s="38" t="s">
        <v>412</v>
      </c>
      <c r="C123" s="64">
        <v>2356</v>
      </c>
      <c r="D123" s="65" t="s">
        <v>802</v>
      </c>
      <c r="E123" s="252" t="s">
        <v>2044</v>
      </c>
      <c r="F123" s="90">
        <v>673246.07</v>
      </c>
      <c r="G123" s="90">
        <v>0</v>
      </c>
      <c r="H123" s="90">
        <v>73891.92</v>
      </c>
      <c r="I123" s="252">
        <v>611850.06000000006</v>
      </c>
      <c r="J123" s="252">
        <v>-67311.28</v>
      </c>
      <c r="K123" s="232">
        <v>0</v>
      </c>
      <c r="L123" s="232">
        <v>23666.52</v>
      </c>
      <c r="N123" s="232">
        <v>0</v>
      </c>
      <c r="Q123" s="252">
        <v>194908.08</v>
      </c>
      <c r="R123" s="252">
        <v>2439641.09</v>
      </c>
      <c r="S123" s="74">
        <v>557294.6</v>
      </c>
      <c r="T123" s="74">
        <v>53538</v>
      </c>
      <c r="U123" s="74">
        <v>784.72</v>
      </c>
      <c r="W123" s="74">
        <v>453660</v>
      </c>
      <c r="Y123" s="91">
        <v>576160</v>
      </c>
      <c r="AB123" s="91">
        <v>208403.62</v>
      </c>
      <c r="AC123" s="91">
        <v>112546.3</v>
      </c>
      <c r="AG123" s="73">
        <f t="shared" si="17"/>
        <v>747137.99</v>
      </c>
      <c r="AH123" s="50">
        <f t="shared" si="18"/>
        <v>23666.52</v>
      </c>
      <c r="AI123" s="51">
        <f t="shared" si="15"/>
        <v>723471.47</v>
      </c>
      <c r="AJ123" s="48">
        <f t="shared" si="19"/>
        <v>1065277.3199999998</v>
      </c>
      <c r="AK123" s="47">
        <f t="shared" si="20"/>
        <v>897109.92</v>
      </c>
      <c r="AL123" s="56">
        <f t="shared" si="16"/>
        <v>168167.39999999979</v>
      </c>
    </row>
    <row r="124" spans="1:38" ht="15" thickBot="1" x14ac:dyDescent="0.25">
      <c r="A124" s="38" t="s">
        <v>411</v>
      </c>
      <c r="B124" s="38" t="s">
        <v>412</v>
      </c>
      <c r="C124" s="64">
        <v>3094</v>
      </c>
      <c r="D124" s="65" t="s">
        <v>803</v>
      </c>
      <c r="E124" s="252" t="s">
        <v>2046</v>
      </c>
      <c r="F124" s="90">
        <v>785889.25</v>
      </c>
      <c r="G124" s="90">
        <v>0</v>
      </c>
      <c r="H124" s="90">
        <v>159552.70000000001</v>
      </c>
      <c r="I124" s="252">
        <v>746793.59</v>
      </c>
      <c r="J124" s="252">
        <v>96262.97</v>
      </c>
      <c r="L124" s="232">
        <v>26297.26</v>
      </c>
      <c r="M124" s="232">
        <v>93550</v>
      </c>
      <c r="N124" s="232">
        <v>3868.01</v>
      </c>
      <c r="Q124" s="252">
        <v>-61792</v>
      </c>
      <c r="R124" s="252">
        <v>3028722.67</v>
      </c>
      <c r="S124" s="74">
        <v>914108.43</v>
      </c>
      <c r="U124" s="74">
        <v>902.93</v>
      </c>
      <c r="W124" s="74">
        <v>596944.80000000005</v>
      </c>
      <c r="Y124" s="91">
        <v>887644.8</v>
      </c>
      <c r="AB124" s="91">
        <v>153613.68</v>
      </c>
      <c r="AC124" s="91">
        <v>93037.83</v>
      </c>
      <c r="AG124" s="73">
        <f t="shared" si="17"/>
        <v>945441.95</v>
      </c>
      <c r="AH124" s="50">
        <f t="shared" si="18"/>
        <v>123715.26999999999</v>
      </c>
      <c r="AI124" s="51">
        <f t="shared" si="15"/>
        <v>821726.67999999993</v>
      </c>
      <c r="AJ124" s="48">
        <f t="shared" si="19"/>
        <v>1511956.1600000001</v>
      </c>
      <c r="AK124" s="47">
        <f t="shared" si="20"/>
        <v>1134296.31</v>
      </c>
      <c r="AL124" s="56">
        <f t="shared" si="16"/>
        <v>377659.85000000009</v>
      </c>
    </row>
    <row r="125" spans="1:38" ht="15" thickBot="1" x14ac:dyDescent="0.25">
      <c r="A125" s="38" t="s">
        <v>411</v>
      </c>
      <c r="B125" s="38" t="s">
        <v>412</v>
      </c>
      <c r="C125" s="64">
        <v>2499</v>
      </c>
      <c r="D125" s="65" t="s">
        <v>804</v>
      </c>
      <c r="E125" s="252" t="s">
        <v>2048</v>
      </c>
      <c r="F125" s="90">
        <v>459363.68</v>
      </c>
      <c r="G125" s="90">
        <v>0</v>
      </c>
      <c r="H125" s="90">
        <v>24244.85</v>
      </c>
      <c r="I125" s="252">
        <v>988603.92</v>
      </c>
      <c r="J125" s="252">
        <v>95262.88</v>
      </c>
      <c r="L125" s="232">
        <v>38032.86</v>
      </c>
      <c r="M125" s="232">
        <v>47600</v>
      </c>
      <c r="N125" s="232">
        <v>0</v>
      </c>
      <c r="Q125" s="252">
        <v>-18706.830000000002</v>
      </c>
      <c r="R125" s="252">
        <v>3118920.11</v>
      </c>
      <c r="S125" s="74">
        <v>656917.1</v>
      </c>
      <c r="U125" s="74">
        <v>301.95999999999998</v>
      </c>
      <c r="W125" s="74">
        <v>694691</v>
      </c>
      <c r="Y125" s="91">
        <v>949051</v>
      </c>
      <c r="AB125" s="91">
        <v>125156.52</v>
      </c>
      <c r="AC125" s="91">
        <v>107193.35</v>
      </c>
      <c r="AG125" s="73">
        <f t="shared" si="17"/>
        <v>483608.52999999997</v>
      </c>
      <c r="AH125" s="50">
        <f t="shared" si="18"/>
        <v>85632.86</v>
      </c>
      <c r="AI125" s="51">
        <f t="shared" si="15"/>
        <v>397975.67</v>
      </c>
      <c r="AJ125" s="48">
        <f t="shared" si="19"/>
        <v>1351910.06</v>
      </c>
      <c r="AK125" s="47">
        <f t="shared" si="20"/>
        <v>1181400.8700000001</v>
      </c>
      <c r="AL125" s="56">
        <f t="shared" si="16"/>
        <v>170509.18999999994</v>
      </c>
    </row>
    <row r="126" spans="1:38" ht="15" thickBot="1" x14ac:dyDescent="0.25">
      <c r="A126" s="38" t="s">
        <v>415</v>
      </c>
      <c r="B126" s="38" t="s">
        <v>416</v>
      </c>
      <c r="C126" s="64">
        <v>5132</v>
      </c>
      <c r="D126" s="65" t="s">
        <v>805</v>
      </c>
      <c r="E126" s="252" t="s">
        <v>2015</v>
      </c>
      <c r="F126" s="90">
        <v>567584.12</v>
      </c>
      <c r="G126" s="90">
        <v>23741</v>
      </c>
      <c r="H126" s="90">
        <v>23782.33</v>
      </c>
      <c r="I126" s="252">
        <v>899018.12</v>
      </c>
      <c r="J126" s="252">
        <v>161168.23000000001</v>
      </c>
      <c r="L126" s="232">
        <v>52656.12</v>
      </c>
      <c r="N126" s="232">
        <v>1310</v>
      </c>
      <c r="O126" s="252">
        <v>85640</v>
      </c>
      <c r="P126" s="252">
        <v>-1269160.81</v>
      </c>
      <c r="Q126" s="252">
        <v>-15551</v>
      </c>
      <c r="R126" s="252">
        <v>2656385</v>
      </c>
      <c r="S126" s="74">
        <v>1008056.02</v>
      </c>
      <c r="T126" s="74">
        <v>100</v>
      </c>
      <c r="W126" s="74">
        <v>979439</v>
      </c>
      <c r="X126" s="74">
        <v>93600</v>
      </c>
      <c r="Y126" s="91">
        <v>1421123</v>
      </c>
      <c r="AB126" s="91">
        <v>307402.09000000003</v>
      </c>
      <c r="AC126" s="91">
        <v>112500.44</v>
      </c>
      <c r="AG126" s="73">
        <f t="shared" si="17"/>
        <v>615107.44999999995</v>
      </c>
      <c r="AH126" s="50">
        <f t="shared" si="18"/>
        <v>53966.12</v>
      </c>
      <c r="AI126" s="51">
        <f t="shared" si="15"/>
        <v>561141.32999999996</v>
      </c>
      <c r="AJ126" s="48">
        <f t="shared" si="19"/>
        <v>2081195.02</v>
      </c>
      <c r="AK126" s="47">
        <f t="shared" si="20"/>
        <v>1841025.53</v>
      </c>
      <c r="AL126" s="56">
        <f t="shared" si="16"/>
        <v>240169.49</v>
      </c>
    </row>
    <row r="127" spans="1:38" ht="15" thickBot="1" x14ac:dyDescent="0.25">
      <c r="A127" s="38" t="s">
        <v>415</v>
      </c>
      <c r="B127" s="38" t="s">
        <v>416</v>
      </c>
      <c r="C127" s="64">
        <v>2779</v>
      </c>
      <c r="D127" s="65" t="s">
        <v>806</v>
      </c>
      <c r="E127" s="252" t="s">
        <v>2016</v>
      </c>
      <c r="F127" s="90">
        <v>527979.66</v>
      </c>
      <c r="G127" s="90">
        <v>12028.9</v>
      </c>
      <c r="H127" s="90">
        <v>24227.919999999998</v>
      </c>
      <c r="I127" s="252">
        <v>265884.49</v>
      </c>
      <c r="J127" s="252">
        <v>167372.15</v>
      </c>
      <c r="L127" s="232">
        <v>41764.81</v>
      </c>
      <c r="P127" s="252">
        <v>-1849130.55</v>
      </c>
      <c r="Q127" s="252">
        <v>-684</v>
      </c>
      <c r="R127" s="252">
        <v>2668500</v>
      </c>
      <c r="S127" s="74">
        <v>633729.22</v>
      </c>
      <c r="U127" s="74">
        <v>822.17</v>
      </c>
      <c r="W127" s="74">
        <v>877369.5</v>
      </c>
      <c r="X127" s="74">
        <v>52800</v>
      </c>
      <c r="Y127" s="91">
        <v>1109873.5</v>
      </c>
      <c r="AB127" s="91">
        <v>222774.39999999999</v>
      </c>
      <c r="AC127" s="91">
        <v>57579.83</v>
      </c>
      <c r="AG127" s="73">
        <f t="shared" si="17"/>
        <v>564236.4800000001</v>
      </c>
      <c r="AH127" s="50">
        <f t="shared" si="18"/>
        <v>41764.81</v>
      </c>
      <c r="AI127" s="51">
        <f t="shared" si="15"/>
        <v>522471.6700000001</v>
      </c>
      <c r="AJ127" s="48">
        <f t="shared" si="19"/>
        <v>1564720.8900000001</v>
      </c>
      <c r="AK127" s="47">
        <f t="shared" si="20"/>
        <v>1390227.73</v>
      </c>
      <c r="AL127" s="56">
        <f t="shared" si="16"/>
        <v>174493.16000000015</v>
      </c>
    </row>
    <row r="128" spans="1:38" ht="15" thickBot="1" x14ac:dyDescent="0.25">
      <c r="A128" s="38" t="s">
        <v>415</v>
      </c>
      <c r="B128" s="38" t="s">
        <v>416</v>
      </c>
      <c r="C128" s="64">
        <v>5936</v>
      </c>
      <c r="D128" s="65" t="s">
        <v>807</v>
      </c>
      <c r="E128" s="252" t="s">
        <v>2019</v>
      </c>
      <c r="F128" s="90">
        <v>924570.67</v>
      </c>
      <c r="G128" s="90">
        <v>16250.5</v>
      </c>
      <c r="H128" s="90">
        <v>38083.58</v>
      </c>
      <c r="I128" s="252">
        <v>5022702.6500000004</v>
      </c>
      <c r="J128" s="252">
        <v>80589.05</v>
      </c>
      <c r="K128" s="232">
        <v>0</v>
      </c>
      <c r="L128" s="232">
        <v>151423.73000000001</v>
      </c>
      <c r="M128" s="232">
        <v>395730</v>
      </c>
      <c r="N128" s="232">
        <v>1396.75</v>
      </c>
      <c r="P128" s="252">
        <v>-3816502.6</v>
      </c>
      <c r="Q128" s="252">
        <v>-1905</v>
      </c>
      <c r="R128" s="252">
        <v>9526566.6699999999</v>
      </c>
      <c r="S128" s="74">
        <v>1060442.0900000001</v>
      </c>
      <c r="U128" s="74">
        <v>1166.55</v>
      </c>
      <c r="W128" s="74">
        <v>856127.4</v>
      </c>
      <c r="X128" s="74">
        <v>295357</v>
      </c>
      <c r="Y128" s="91">
        <v>1382419.4</v>
      </c>
      <c r="AA128" s="91">
        <v>3280</v>
      </c>
      <c r="AB128" s="91">
        <v>642240.23</v>
      </c>
      <c r="AC128" s="91">
        <v>235611.01</v>
      </c>
      <c r="AG128" s="73">
        <f t="shared" si="17"/>
        <v>978904.75</v>
      </c>
      <c r="AH128" s="50">
        <f t="shared" si="18"/>
        <v>548550.48</v>
      </c>
      <c r="AI128" s="51">
        <f t="shared" si="15"/>
        <v>430354.27</v>
      </c>
      <c r="AJ128" s="48">
        <f t="shared" si="19"/>
        <v>2213093.04</v>
      </c>
      <c r="AK128" s="47">
        <f t="shared" si="20"/>
        <v>2263550.6399999997</v>
      </c>
      <c r="AL128" s="56">
        <f t="shared" si="16"/>
        <v>-50457.599999999627</v>
      </c>
    </row>
    <row r="129" spans="1:38" ht="15" thickBot="1" x14ac:dyDescent="0.25">
      <c r="A129" s="38" t="s">
        <v>415</v>
      </c>
      <c r="B129" s="38" t="s">
        <v>416</v>
      </c>
      <c r="C129" s="64">
        <v>2905</v>
      </c>
      <c r="D129" s="65" t="s">
        <v>808</v>
      </c>
      <c r="E129" s="252" t="s">
        <v>2021</v>
      </c>
      <c r="F129" s="90">
        <v>606997.27</v>
      </c>
      <c r="G129" s="90">
        <v>38057.5</v>
      </c>
      <c r="H129" s="90">
        <v>0</v>
      </c>
      <c r="I129" s="252">
        <v>395338.44</v>
      </c>
      <c r="J129" s="252">
        <v>161350.01</v>
      </c>
      <c r="K129" s="232">
        <v>0</v>
      </c>
      <c r="L129" s="232">
        <v>95073.34</v>
      </c>
      <c r="N129" s="232">
        <v>72.900000000000006</v>
      </c>
      <c r="O129" s="252">
        <v>155940</v>
      </c>
      <c r="P129" s="252">
        <v>-1815370.57</v>
      </c>
      <c r="Q129" s="252">
        <v>245.79</v>
      </c>
      <c r="R129" s="252">
        <v>2647000</v>
      </c>
      <c r="S129" s="74">
        <v>588294.17000000004</v>
      </c>
      <c r="U129" s="74">
        <v>906.57</v>
      </c>
      <c r="W129" s="74">
        <v>468496.5</v>
      </c>
      <c r="X129" s="74">
        <v>74400</v>
      </c>
      <c r="Y129" s="91">
        <v>728444.5</v>
      </c>
      <c r="AB129" s="91">
        <v>160646.44</v>
      </c>
      <c r="AC129" s="91">
        <v>44761.69</v>
      </c>
      <c r="AG129" s="73">
        <f t="shared" si="17"/>
        <v>645054.77</v>
      </c>
      <c r="AH129" s="50">
        <f t="shared" si="18"/>
        <v>95146.239999999991</v>
      </c>
      <c r="AI129" s="51">
        <f t="shared" si="15"/>
        <v>549908.53</v>
      </c>
      <c r="AJ129" s="48">
        <f t="shared" si="19"/>
        <v>1132097.24</v>
      </c>
      <c r="AK129" s="47">
        <f t="shared" si="20"/>
        <v>933852.62999999989</v>
      </c>
      <c r="AL129" s="56">
        <f t="shared" si="16"/>
        <v>198244.6100000001</v>
      </c>
    </row>
    <row r="130" spans="1:38" ht="15" thickBot="1" x14ac:dyDescent="0.25">
      <c r="A130" s="38" t="s">
        <v>415</v>
      </c>
      <c r="B130" s="38" t="s">
        <v>416</v>
      </c>
      <c r="C130" s="64">
        <v>2680</v>
      </c>
      <c r="D130" s="65" t="s">
        <v>809</v>
      </c>
      <c r="E130" s="252" t="s">
        <v>2047</v>
      </c>
      <c r="F130" s="90">
        <v>222938.65</v>
      </c>
      <c r="G130" s="90">
        <v>624</v>
      </c>
      <c r="H130" s="90">
        <v>6619.7</v>
      </c>
      <c r="I130" s="252">
        <v>484035.74</v>
      </c>
      <c r="J130" s="252">
        <v>64614.61</v>
      </c>
      <c r="L130" s="232">
        <v>150169.01</v>
      </c>
      <c r="N130" s="232">
        <v>15</v>
      </c>
      <c r="P130" s="252">
        <v>-1237394.6599999999</v>
      </c>
      <c r="R130" s="252">
        <v>1913700</v>
      </c>
      <c r="S130" s="74">
        <v>40233.26</v>
      </c>
      <c r="W130" s="74">
        <v>72727.600000000006</v>
      </c>
      <c r="Y130" s="91">
        <v>110591.6</v>
      </c>
      <c r="AB130" s="91">
        <v>24788.9</v>
      </c>
      <c r="AC130" s="91">
        <v>11595.51</v>
      </c>
      <c r="AG130" s="73">
        <f t="shared" si="17"/>
        <v>230182.35</v>
      </c>
      <c r="AH130" s="50">
        <f t="shared" si="18"/>
        <v>150184.01</v>
      </c>
      <c r="AI130" s="51">
        <f t="shared" si="15"/>
        <v>79998.34</v>
      </c>
      <c r="AJ130" s="48">
        <f t="shared" si="19"/>
        <v>112960.86000000002</v>
      </c>
      <c r="AK130" s="47">
        <f t="shared" si="20"/>
        <v>146976.01</v>
      </c>
      <c r="AL130" s="56">
        <f t="shared" si="16"/>
        <v>-34015.149999999994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opLeftCell="X1" zoomScale="80" zoomScaleNormal="80" workbookViewId="0">
      <selection activeCell="AA1" sqref="A1:AA1048576"/>
    </sheetView>
  </sheetViews>
  <sheetFormatPr defaultColWidth="9" defaultRowHeight="14.25" x14ac:dyDescent="0.2"/>
  <cols>
    <col min="1" max="1" width="39" style="252" bestFit="1" customWidth="1"/>
    <col min="2" max="2" width="32.125" style="90" bestFit="1" customWidth="1"/>
    <col min="3" max="3" width="31.25" style="90" bestFit="1" customWidth="1"/>
    <col min="4" max="4" width="23" style="90" bestFit="1" customWidth="1"/>
    <col min="5" max="5" width="22.75" style="90" bestFit="1" customWidth="1"/>
    <col min="6" max="7" width="16.75" style="252" bestFit="1" customWidth="1"/>
    <col min="8" max="8" width="16.875" style="232" bestFit="1" customWidth="1"/>
    <col min="9" max="9" width="19.125" style="232" bestFit="1" customWidth="1"/>
    <col min="10" max="10" width="18.375" style="232" bestFit="1" customWidth="1"/>
    <col min="11" max="11" width="20.375" style="232" bestFit="1" customWidth="1"/>
    <col min="12" max="12" width="22.625" style="252" bestFit="1" customWidth="1"/>
    <col min="13" max="13" width="26.75" style="252" bestFit="1" customWidth="1"/>
    <col min="14" max="14" width="26.875" style="252" bestFit="1" customWidth="1"/>
    <col min="15" max="15" width="17" style="252" bestFit="1" customWidth="1"/>
    <col min="16" max="16" width="43.125" style="74" bestFit="1" customWidth="1"/>
    <col min="17" max="17" width="43.875" style="74" bestFit="1" customWidth="1"/>
    <col min="18" max="18" width="28" style="74" bestFit="1" customWidth="1"/>
    <col min="19" max="19" width="37.5" style="74" bestFit="1" customWidth="1"/>
    <col min="20" max="20" width="53.375" style="74" bestFit="1" customWidth="1"/>
    <col min="21" max="21" width="54.875" style="74" bestFit="1" customWidth="1"/>
    <col min="22" max="22" width="19.375" style="91" bestFit="1" customWidth="1"/>
    <col min="23" max="23" width="25.75" style="91" bestFit="1" customWidth="1"/>
    <col min="24" max="24" width="24.125" style="91" bestFit="1" customWidth="1"/>
    <col min="25" max="25" width="41.25" style="91" bestFit="1" customWidth="1"/>
    <col min="26" max="26" width="29.875" style="91" bestFit="1" customWidth="1"/>
    <col min="27" max="27" width="32.125" style="91" bestFit="1" customWidth="1"/>
    <col min="28" max="28" width="32.375" style="252" bestFit="1" customWidth="1"/>
    <col min="29" max="29" width="34.25" style="252" bestFit="1" customWidth="1"/>
    <col min="30" max="30" width="33.125" style="252" bestFit="1" customWidth="1"/>
    <col min="31" max="16384" width="9" style="252"/>
  </cols>
  <sheetData>
    <row r="1" spans="1:27" x14ac:dyDescent="0.2">
      <c r="A1" s="252" t="s">
        <v>1433</v>
      </c>
      <c r="B1" s="90" t="s">
        <v>1434</v>
      </c>
      <c r="C1" s="90" t="s">
        <v>1435</v>
      </c>
      <c r="D1" s="90" t="s">
        <v>1436</v>
      </c>
      <c r="E1" s="90" t="s">
        <v>1437</v>
      </c>
      <c r="F1" s="252" t="s">
        <v>1438</v>
      </c>
      <c r="G1" s="252" t="s">
        <v>1439</v>
      </c>
      <c r="H1" s="232" t="s">
        <v>1442</v>
      </c>
      <c r="I1" s="232" t="s">
        <v>1443</v>
      </c>
      <c r="J1" s="232" t="s">
        <v>1444</v>
      </c>
      <c r="K1" s="232" t="s">
        <v>1445</v>
      </c>
      <c r="L1" s="252" t="s">
        <v>1446</v>
      </c>
      <c r="M1" s="252" t="s">
        <v>1447</v>
      </c>
      <c r="N1" s="252" t="s">
        <v>1448</v>
      </c>
      <c r="O1" s="252" t="s">
        <v>1449</v>
      </c>
      <c r="P1" s="74" t="s">
        <v>1450</v>
      </c>
      <c r="Q1" s="74" t="s">
        <v>1452</v>
      </c>
      <c r="R1" s="74" t="s">
        <v>1453</v>
      </c>
      <c r="S1" s="74" t="s">
        <v>1454</v>
      </c>
      <c r="T1" s="74" t="s">
        <v>1455</v>
      </c>
      <c r="U1" s="74" t="s">
        <v>1456</v>
      </c>
      <c r="V1" s="91" t="s">
        <v>1457</v>
      </c>
      <c r="W1" s="91" t="s">
        <v>1458</v>
      </c>
      <c r="X1" s="91" t="s">
        <v>1459</v>
      </c>
      <c r="Y1" s="91" t="s">
        <v>1460</v>
      </c>
      <c r="Z1" s="91" t="s">
        <v>1461</v>
      </c>
      <c r="AA1" s="91" t="s">
        <v>1464</v>
      </c>
    </row>
    <row r="2" spans="1:27" x14ac:dyDescent="0.2">
      <c r="A2" s="252" t="s">
        <v>1465</v>
      </c>
      <c r="B2" s="90" t="s">
        <v>1466</v>
      </c>
      <c r="C2" s="90" t="s">
        <v>1467</v>
      </c>
      <c r="D2" s="90" t="s">
        <v>1468</v>
      </c>
      <c r="E2" s="90" t="s">
        <v>1469</v>
      </c>
      <c r="F2" s="252" t="s">
        <v>1470</v>
      </c>
      <c r="G2" s="252" t="s">
        <v>1471</v>
      </c>
      <c r="H2" s="232" t="s">
        <v>1474</v>
      </c>
      <c r="I2" s="232" t="s">
        <v>1475</v>
      </c>
      <c r="J2" s="232" t="s">
        <v>1476</v>
      </c>
      <c r="K2" s="232" t="s">
        <v>1477</v>
      </c>
      <c r="L2" s="252" t="s">
        <v>1478</v>
      </c>
      <c r="M2" s="252" t="s">
        <v>1479</v>
      </c>
      <c r="N2" s="252" t="s">
        <v>1480</v>
      </c>
      <c r="O2" s="252" t="s">
        <v>1481</v>
      </c>
      <c r="P2" s="74" t="s">
        <v>1482</v>
      </c>
      <c r="Q2" s="74" t="s">
        <v>1484</v>
      </c>
      <c r="R2" s="74" t="s">
        <v>1485</v>
      </c>
      <c r="S2" s="74" t="s">
        <v>1486</v>
      </c>
      <c r="T2" s="74" t="s">
        <v>1487</v>
      </c>
      <c r="U2" s="74" t="s">
        <v>1488</v>
      </c>
      <c r="V2" s="91" t="s">
        <v>1489</v>
      </c>
      <c r="W2" s="91" t="s">
        <v>1490</v>
      </c>
      <c r="X2" s="91" t="s">
        <v>1491</v>
      </c>
      <c r="Y2" s="91" t="s">
        <v>1492</v>
      </c>
      <c r="Z2" s="91" t="s">
        <v>1493</v>
      </c>
      <c r="AA2" s="91" t="s">
        <v>1496</v>
      </c>
    </row>
    <row r="3" spans="1:27" x14ac:dyDescent="0.2">
      <c r="A3" s="252" t="s">
        <v>1497</v>
      </c>
      <c r="B3" s="90">
        <v>39187926.549999997</v>
      </c>
      <c r="C3" s="90">
        <v>3731245.94</v>
      </c>
      <c r="D3" s="90">
        <v>3044838.05</v>
      </c>
      <c r="E3" s="90">
        <v>223.82</v>
      </c>
      <c r="F3" s="252">
        <v>76531267.219999999</v>
      </c>
      <c r="G3" s="252">
        <v>36643624.159999996</v>
      </c>
      <c r="H3" s="232">
        <v>559359.94999999995</v>
      </c>
      <c r="I3" s="232">
        <v>1180081.31</v>
      </c>
      <c r="J3" s="232">
        <v>110000</v>
      </c>
      <c r="K3" s="232">
        <v>3939744.8</v>
      </c>
      <c r="L3" s="252">
        <v>448932.5</v>
      </c>
      <c r="M3" s="252">
        <v>-2499278.48</v>
      </c>
      <c r="N3" s="252">
        <v>20555603.41</v>
      </c>
      <c r="O3" s="252">
        <v>135434243.99000001</v>
      </c>
      <c r="P3" s="74">
        <v>28.17</v>
      </c>
      <c r="Q3" s="74">
        <v>57604320.780000001</v>
      </c>
      <c r="R3" s="74">
        <v>4593851.9400000004</v>
      </c>
      <c r="S3" s="74">
        <v>46694.58</v>
      </c>
      <c r="T3" s="74">
        <v>65572744.439999998</v>
      </c>
      <c r="U3" s="74">
        <v>8560822.4399999995</v>
      </c>
      <c r="V3" s="91">
        <v>86635584.349999994</v>
      </c>
      <c r="W3" s="91">
        <v>6500</v>
      </c>
      <c r="X3" s="91">
        <v>114699.81</v>
      </c>
      <c r="Y3" s="91">
        <v>28084525.140000001</v>
      </c>
      <c r="Z3" s="91">
        <v>17335329.149999999</v>
      </c>
      <c r="AA3" s="91">
        <v>2402074.2200000002</v>
      </c>
    </row>
    <row r="4" spans="1:27" x14ac:dyDescent="0.2">
      <c r="A4" s="252" t="s">
        <v>1837</v>
      </c>
      <c r="B4" s="90">
        <v>1786775.74</v>
      </c>
      <c r="C4" s="90">
        <v>27450</v>
      </c>
      <c r="D4" s="90">
        <v>28768</v>
      </c>
      <c r="E4" s="90">
        <v>0</v>
      </c>
      <c r="F4" s="252">
        <v>9</v>
      </c>
      <c r="G4" s="252">
        <v>821228.03</v>
      </c>
      <c r="I4" s="232">
        <v>7616.84</v>
      </c>
      <c r="J4" s="232">
        <v>8000</v>
      </c>
      <c r="K4" s="232">
        <v>1102270.04</v>
      </c>
      <c r="N4" s="252">
        <v>282284.08</v>
      </c>
      <c r="O4" s="252">
        <v>560321.12</v>
      </c>
      <c r="Q4" s="74">
        <v>142800</v>
      </c>
      <c r="S4" s="74">
        <v>45.5</v>
      </c>
      <c r="T4" s="74">
        <v>1684283.16</v>
      </c>
      <c r="U4" s="74">
        <v>1162241</v>
      </c>
      <c r="V4" s="91">
        <v>1695313.16</v>
      </c>
      <c r="X4" s="91">
        <v>10664</v>
      </c>
      <c r="Y4" s="91">
        <v>579653.81000000006</v>
      </c>
    </row>
    <row r="5" spans="1:27" x14ac:dyDescent="0.2">
      <c r="A5" s="252" t="s">
        <v>1838</v>
      </c>
      <c r="B5" s="90">
        <v>3843.91</v>
      </c>
      <c r="D5" s="90">
        <v>10500</v>
      </c>
      <c r="E5" s="90">
        <v>0</v>
      </c>
      <c r="F5" s="252">
        <v>63175.86</v>
      </c>
      <c r="G5" s="252">
        <v>701012.58</v>
      </c>
      <c r="K5" s="232">
        <v>3900</v>
      </c>
      <c r="N5" s="252">
        <v>-1879165.9</v>
      </c>
      <c r="O5" s="252">
        <v>2026803.02</v>
      </c>
      <c r="T5" s="74">
        <v>403504.5</v>
      </c>
      <c r="U5" s="74">
        <v>769136.86</v>
      </c>
      <c r="V5" s="91">
        <v>405904.5</v>
      </c>
      <c r="X5" s="91">
        <v>5245</v>
      </c>
      <c r="Y5" s="91">
        <v>71491.87</v>
      </c>
      <c r="Z5" s="91">
        <v>63004.76</v>
      </c>
    </row>
    <row r="6" spans="1:27" x14ac:dyDescent="0.2">
      <c r="A6" s="252" t="s">
        <v>1839</v>
      </c>
      <c r="B6" s="90">
        <v>8007.36</v>
      </c>
      <c r="D6" s="90">
        <v>20435</v>
      </c>
      <c r="E6" s="90">
        <v>0</v>
      </c>
      <c r="F6" s="252">
        <v>2674861.0499999998</v>
      </c>
      <c r="G6" s="252">
        <v>6754.56</v>
      </c>
      <c r="H6" s="232">
        <v>27500</v>
      </c>
      <c r="I6" s="232">
        <v>9670.9</v>
      </c>
      <c r="J6" s="232">
        <v>8000</v>
      </c>
      <c r="K6" s="232">
        <v>7.36</v>
      </c>
      <c r="N6" s="252">
        <v>2084624.55</v>
      </c>
      <c r="O6" s="252">
        <v>716949.66</v>
      </c>
      <c r="T6" s="74">
        <v>1218702</v>
      </c>
      <c r="U6" s="74">
        <v>208112.72</v>
      </c>
      <c r="V6" s="91">
        <v>1245802</v>
      </c>
      <c r="X6" s="91">
        <v>5070</v>
      </c>
      <c r="Y6" s="91">
        <v>232110.62</v>
      </c>
      <c r="Z6" s="91">
        <v>80526.600000000006</v>
      </c>
    </row>
    <row r="7" spans="1:27" x14ac:dyDescent="0.2">
      <c r="A7" s="252" t="s">
        <v>1840</v>
      </c>
      <c r="B7" s="90">
        <v>18415.27</v>
      </c>
      <c r="D7" s="90">
        <v>54313.58</v>
      </c>
      <c r="E7" s="90">
        <v>20.82</v>
      </c>
      <c r="F7" s="252">
        <v>3377388.7</v>
      </c>
      <c r="G7" s="252">
        <v>388106.04</v>
      </c>
      <c r="H7" s="232">
        <v>14035</v>
      </c>
      <c r="I7" s="232">
        <v>7081.28</v>
      </c>
      <c r="K7" s="232">
        <v>0</v>
      </c>
      <c r="N7" s="252">
        <v>2866496.12</v>
      </c>
      <c r="O7" s="252">
        <v>550717.67000000004</v>
      </c>
      <c r="P7" s="74">
        <v>28.17</v>
      </c>
      <c r="T7" s="74">
        <v>705810</v>
      </c>
      <c r="U7" s="74">
        <v>1249878.05</v>
      </c>
      <c r="V7" s="91">
        <v>726910</v>
      </c>
      <c r="X7" s="91">
        <v>9639.81</v>
      </c>
      <c r="Y7" s="91">
        <v>643438.87</v>
      </c>
      <c r="Z7" s="91">
        <v>175813.2</v>
      </c>
    </row>
    <row r="8" spans="1:27" x14ac:dyDescent="0.2">
      <c r="A8" s="252" t="s">
        <v>1841</v>
      </c>
      <c r="B8" s="90">
        <v>42456.959999999999</v>
      </c>
      <c r="D8" s="90">
        <v>32537</v>
      </c>
      <c r="E8" s="90">
        <v>24.2</v>
      </c>
      <c r="F8" s="252">
        <v>358385.85</v>
      </c>
      <c r="G8" s="252">
        <v>131310.97</v>
      </c>
      <c r="H8" s="232">
        <v>46384.52</v>
      </c>
      <c r="I8" s="232">
        <v>12281.71</v>
      </c>
      <c r="J8" s="232">
        <v>8000</v>
      </c>
      <c r="K8" s="232">
        <v>11250</v>
      </c>
      <c r="N8" s="252">
        <v>-1495409.97</v>
      </c>
      <c r="O8" s="252">
        <v>2257089.6800000002</v>
      </c>
      <c r="R8" s="74">
        <v>38118</v>
      </c>
      <c r="T8" s="74">
        <v>656262</v>
      </c>
      <c r="U8" s="74">
        <v>174502.57</v>
      </c>
      <c r="V8" s="91">
        <v>677762</v>
      </c>
      <c r="Y8" s="91">
        <v>343030.34</v>
      </c>
      <c r="Z8" s="91">
        <v>122971.19</v>
      </c>
    </row>
    <row r="9" spans="1:27" x14ac:dyDescent="0.2">
      <c r="A9" s="252" t="s">
        <v>1842</v>
      </c>
      <c r="B9" s="90">
        <v>11013.34</v>
      </c>
      <c r="D9" s="90">
        <v>0</v>
      </c>
      <c r="E9" s="90">
        <v>99.66</v>
      </c>
      <c r="F9" s="252">
        <v>3934137.12</v>
      </c>
      <c r="G9" s="252">
        <v>272889.59999999998</v>
      </c>
      <c r="H9" s="232">
        <v>13613</v>
      </c>
      <c r="I9" s="232">
        <v>1203.9100000000001</v>
      </c>
      <c r="K9" s="232">
        <v>0</v>
      </c>
      <c r="N9" s="252">
        <v>4125104.64</v>
      </c>
      <c r="O9" s="252">
        <v>253201</v>
      </c>
      <c r="T9" s="74">
        <v>571822.5</v>
      </c>
      <c r="U9" s="74">
        <v>160031.76</v>
      </c>
      <c r="V9" s="91">
        <v>619822.5</v>
      </c>
      <c r="X9" s="91">
        <v>10273</v>
      </c>
      <c r="Y9" s="91">
        <v>105462.67</v>
      </c>
      <c r="Z9" s="91">
        <v>171278.92</v>
      </c>
    </row>
    <row r="10" spans="1:27" x14ac:dyDescent="0.2">
      <c r="A10" s="252" t="s">
        <v>1843</v>
      </c>
      <c r="B10" s="90">
        <v>40400.81</v>
      </c>
      <c r="D10" s="90">
        <v>28300</v>
      </c>
      <c r="E10" s="90">
        <v>0</v>
      </c>
      <c r="F10" s="252">
        <v>3343840.4</v>
      </c>
      <c r="G10" s="252">
        <v>3</v>
      </c>
      <c r="H10" s="232">
        <v>22590</v>
      </c>
      <c r="I10" s="232">
        <v>2130.37</v>
      </c>
      <c r="J10" s="232">
        <v>8000</v>
      </c>
      <c r="K10" s="232">
        <v>39600</v>
      </c>
      <c r="N10" s="252">
        <v>3421566.77</v>
      </c>
      <c r="S10" s="74">
        <v>2.7</v>
      </c>
      <c r="T10" s="74">
        <v>87055.5</v>
      </c>
      <c r="U10" s="74">
        <v>43173.18</v>
      </c>
      <c r="V10" s="91">
        <v>87055.5</v>
      </c>
      <c r="X10" s="91">
        <v>6572</v>
      </c>
      <c r="Y10" s="91">
        <v>40258.85</v>
      </c>
      <c r="Z10" s="91">
        <v>77687.960000000006</v>
      </c>
    </row>
    <row r="11" spans="1:27" x14ac:dyDescent="0.2">
      <c r="A11" s="252" t="s">
        <v>1844</v>
      </c>
      <c r="B11" s="90">
        <v>7594.81</v>
      </c>
      <c r="D11" s="90">
        <v>0</v>
      </c>
      <c r="E11" s="90">
        <v>71.64</v>
      </c>
      <c r="F11" s="252">
        <v>1112028.7</v>
      </c>
      <c r="G11" s="252">
        <v>50070.76</v>
      </c>
      <c r="H11" s="232">
        <v>0</v>
      </c>
      <c r="K11" s="232">
        <v>0</v>
      </c>
      <c r="N11" s="252">
        <v>958036.12</v>
      </c>
      <c r="O11" s="252">
        <v>99610.62</v>
      </c>
      <c r="T11" s="74">
        <v>222505.5</v>
      </c>
      <c r="U11" s="74">
        <v>398786.74</v>
      </c>
      <c r="V11" s="91">
        <v>224905.5</v>
      </c>
      <c r="X11" s="91">
        <v>1368</v>
      </c>
      <c r="Y11" s="91">
        <v>40227.29</v>
      </c>
      <c r="Z11" s="91">
        <v>242672.28</v>
      </c>
    </row>
    <row r="12" spans="1:27" x14ac:dyDescent="0.2">
      <c r="A12" s="252" t="s">
        <v>1845</v>
      </c>
      <c r="B12" s="90">
        <v>356639.72</v>
      </c>
      <c r="C12" s="90">
        <v>10000</v>
      </c>
      <c r="D12" s="90">
        <v>35872.35</v>
      </c>
      <c r="F12" s="252">
        <v>1303597.26</v>
      </c>
      <c r="G12" s="252">
        <v>354334.74</v>
      </c>
      <c r="H12" s="232">
        <v>0</v>
      </c>
      <c r="I12" s="232">
        <v>5460</v>
      </c>
      <c r="K12" s="232">
        <v>0</v>
      </c>
      <c r="N12" s="252">
        <v>141440.57999999999</v>
      </c>
      <c r="O12" s="252">
        <v>685585.33</v>
      </c>
      <c r="Q12" s="74">
        <v>235470.71</v>
      </c>
      <c r="R12" s="74">
        <v>234864</v>
      </c>
      <c r="S12" s="74">
        <v>597.53</v>
      </c>
      <c r="T12" s="74">
        <v>1516517</v>
      </c>
      <c r="U12" s="74">
        <v>54380</v>
      </c>
      <c r="V12" s="91">
        <v>1630311</v>
      </c>
      <c r="Y12" s="91">
        <v>184780.88</v>
      </c>
      <c r="Z12" s="91">
        <v>189324.78</v>
      </c>
    </row>
    <row r="13" spans="1:27" x14ac:dyDescent="0.2">
      <c r="A13" s="252" t="s">
        <v>1846</v>
      </c>
      <c r="B13" s="90">
        <v>240584.74</v>
      </c>
      <c r="C13" s="90">
        <v>27994.76</v>
      </c>
      <c r="D13" s="90">
        <v>195727.85</v>
      </c>
      <c r="F13" s="252">
        <v>388818.5</v>
      </c>
      <c r="G13" s="252">
        <v>210595.61</v>
      </c>
      <c r="H13" s="232">
        <v>14200</v>
      </c>
      <c r="I13" s="232">
        <v>6300</v>
      </c>
      <c r="N13" s="252">
        <v>-26281.64</v>
      </c>
      <c r="O13" s="252">
        <v>1517319.83</v>
      </c>
      <c r="Q13" s="74">
        <v>549802.18000000005</v>
      </c>
      <c r="S13" s="74">
        <v>398.44</v>
      </c>
      <c r="T13" s="74">
        <v>1158878.6200000001</v>
      </c>
      <c r="U13" s="74">
        <v>49600</v>
      </c>
      <c r="V13" s="91">
        <v>1208478.6200000001</v>
      </c>
      <c r="Y13" s="91">
        <v>327135.77</v>
      </c>
      <c r="Z13" s="91">
        <v>119701.25</v>
      </c>
    </row>
    <row r="14" spans="1:27" x14ac:dyDescent="0.2">
      <c r="A14" s="252" t="s">
        <v>1847</v>
      </c>
      <c r="B14" s="90">
        <v>274341</v>
      </c>
      <c r="C14" s="90">
        <v>286645.15999999997</v>
      </c>
      <c r="D14" s="90">
        <v>19263.919999999998</v>
      </c>
      <c r="F14" s="252">
        <v>1019209.13</v>
      </c>
      <c r="G14" s="252">
        <v>307383.98</v>
      </c>
      <c r="H14" s="232">
        <v>1500</v>
      </c>
      <c r="I14" s="232">
        <v>11270</v>
      </c>
      <c r="N14" s="252">
        <v>18900</v>
      </c>
      <c r="O14" s="252">
        <v>1326846.8</v>
      </c>
      <c r="Q14" s="74">
        <v>305484.88</v>
      </c>
      <c r="R14" s="74">
        <v>379875</v>
      </c>
      <c r="S14" s="74">
        <v>67.39</v>
      </c>
      <c r="T14" s="74">
        <v>669873</v>
      </c>
      <c r="U14" s="74">
        <v>15400</v>
      </c>
      <c r="V14" s="91">
        <v>766193</v>
      </c>
      <c r="Y14" s="91">
        <v>274024.56</v>
      </c>
      <c r="Z14" s="91">
        <v>166769.51999999999</v>
      </c>
    </row>
    <row r="15" spans="1:27" x14ac:dyDescent="0.2">
      <c r="A15" s="252" t="s">
        <v>1848</v>
      </c>
      <c r="B15" s="90">
        <v>158012.68</v>
      </c>
      <c r="C15" s="90">
        <v>35459.06</v>
      </c>
      <c r="D15" s="90">
        <v>71193.67</v>
      </c>
      <c r="F15" s="252">
        <v>98752.87</v>
      </c>
      <c r="G15" s="252">
        <v>274726.58</v>
      </c>
      <c r="H15" s="232">
        <v>12000</v>
      </c>
      <c r="I15" s="232">
        <v>18320</v>
      </c>
      <c r="N15" s="252">
        <v>136073.47</v>
      </c>
      <c r="O15" s="252">
        <v>1336486.2</v>
      </c>
      <c r="Q15" s="74">
        <v>387826.34</v>
      </c>
      <c r="S15" s="74">
        <v>355.15</v>
      </c>
      <c r="T15" s="74">
        <v>1458894</v>
      </c>
      <c r="U15" s="74">
        <v>43700</v>
      </c>
      <c r="V15" s="91">
        <v>1555618.2</v>
      </c>
      <c r="Y15" s="91">
        <v>325650.92</v>
      </c>
      <c r="Z15" s="91">
        <v>129912.61</v>
      </c>
    </row>
    <row r="16" spans="1:27" x14ac:dyDescent="0.2">
      <c r="A16" s="252" t="s">
        <v>1849</v>
      </c>
      <c r="B16" s="90">
        <v>303669.96999999997</v>
      </c>
      <c r="C16" s="90">
        <v>52722.3</v>
      </c>
      <c r="D16" s="90">
        <v>92696.25</v>
      </c>
      <c r="F16" s="252">
        <v>1085150.03</v>
      </c>
      <c r="G16" s="252">
        <v>448527.74</v>
      </c>
      <c r="H16" s="232">
        <v>15000</v>
      </c>
      <c r="I16" s="232">
        <v>6300</v>
      </c>
      <c r="K16" s="232">
        <v>0</v>
      </c>
      <c r="N16" s="252">
        <v>258182.7</v>
      </c>
      <c r="O16" s="252">
        <v>2146839.4900000002</v>
      </c>
      <c r="Q16" s="74">
        <v>581177.92000000004</v>
      </c>
      <c r="R16" s="74">
        <v>215380</v>
      </c>
      <c r="S16" s="74">
        <v>520.36</v>
      </c>
      <c r="T16" s="74">
        <v>1426841.45</v>
      </c>
      <c r="U16" s="74">
        <v>16400</v>
      </c>
      <c r="V16" s="91">
        <v>1807808.56</v>
      </c>
      <c r="Y16" s="91">
        <v>290340.25</v>
      </c>
      <c r="Z16" s="91">
        <v>214968.4</v>
      </c>
    </row>
    <row r="17" spans="1:27" x14ac:dyDescent="0.2">
      <c r="A17" s="252" t="s">
        <v>1850</v>
      </c>
      <c r="B17" s="90">
        <v>564990.06000000006</v>
      </c>
      <c r="C17" s="90">
        <v>0</v>
      </c>
      <c r="D17" s="90">
        <v>87739.69</v>
      </c>
      <c r="F17" s="252">
        <v>182502.57</v>
      </c>
      <c r="G17" s="252">
        <v>262421.55</v>
      </c>
      <c r="H17" s="232">
        <v>8500</v>
      </c>
      <c r="O17" s="252">
        <v>1602780.76</v>
      </c>
      <c r="Q17" s="74">
        <v>819412.34</v>
      </c>
      <c r="S17" s="74">
        <v>1158.21</v>
      </c>
      <c r="T17" s="74">
        <v>1018824</v>
      </c>
      <c r="U17" s="74">
        <v>66400</v>
      </c>
      <c r="V17" s="91">
        <v>1443624.2</v>
      </c>
      <c r="Y17" s="91">
        <v>285548.17</v>
      </c>
      <c r="Z17" s="91">
        <v>109219</v>
      </c>
    </row>
    <row r="18" spans="1:27" x14ac:dyDescent="0.2">
      <c r="A18" s="252" t="s">
        <v>1851</v>
      </c>
      <c r="B18" s="90">
        <v>317346.49</v>
      </c>
      <c r="C18" s="90">
        <v>0</v>
      </c>
      <c r="D18" s="90">
        <v>14145.64</v>
      </c>
      <c r="F18" s="252">
        <v>490196.66</v>
      </c>
      <c r="G18" s="252">
        <v>2525272.4500000002</v>
      </c>
      <c r="H18" s="232">
        <v>2684</v>
      </c>
      <c r="I18" s="232">
        <v>7038.3</v>
      </c>
      <c r="N18" s="252">
        <v>62671.06</v>
      </c>
      <c r="O18" s="252">
        <v>2036704.82</v>
      </c>
      <c r="Q18" s="74">
        <v>318332</v>
      </c>
      <c r="S18" s="74">
        <v>606.20000000000005</v>
      </c>
      <c r="T18" s="74">
        <v>1038558</v>
      </c>
      <c r="U18" s="74">
        <v>24700</v>
      </c>
      <c r="V18" s="91">
        <v>1095258</v>
      </c>
      <c r="Y18" s="91">
        <v>269945.09999999998</v>
      </c>
      <c r="Z18" s="91">
        <v>435515.29</v>
      </c>
    </row>
    <row r="19" spans="1:27" x14ac:dyDescent="0.2">
      <c r="A19" s="252" t="s">
        <v>1852</v>
      </c>
      <c r="B19" s="90">
        <v>99377.22</v>
      </c>
      <c r="C19" s="90">
        <v>5597.9</v>
      </c>
      <c r="D19" s="90">
        <v>78105.13</v>
      </c>
      <c r="F19" s="252">
        <v>1206081.6000000001</v>
      </c>
      <c r="G19" s="252">
        <v>659958.62</v>
      </c>
      <c r="H19" s="232">
        <v>0</v>
      </c>
      <c r="I19" s="232">
        <v>6300</v>
      </c>
      <c r="N19" s="252">
        <v>32559.22</v>
      </c>
      <c r="O19" s="252">
        <v>118427.08</v>
      </c>
      <c r="Q19" s="74">
        <v>278256.06</v>
      </c>
      <c r="S19" s="74">
        <v>194.43</v>
      </c>
      <c r="T19" s="74">
        <v>499380</v>
      </c>
      <c r="U19" s="74">
        <v>4000</v>
      </c>
      <c r="V19" s="91">
        <v>503380</v>
      </c>
      <c r="Y19" s="91">
        <v>230980.2</v>
      </c>
      <c r="Z19" s="91">
        <v>222577.95</v>
      </c>
    </row>
    <row r="20" spans="1:27" x14ac:dyDescent="0.2">
      <c r="A20" s="252" t="s">
        <v>1853</v>
      </c>
      <c r="B20" s="90">
        <v>262674.33</v>
      </c>
      <c r="C20" s="90">
        <v>181103.2</v>
      </c>
      <c r="D20" s="90">
        <v>40802.339999999997</v>
      </c>
      <c r="F20" s="252">
        <v>165242.74</v>
      </c>
      <c r="G20" s="252">
        <v>268451.57</v>
      </c>
      <c r="I20" s="232">
        <v>7150</v>
      </c>
      <c r="N20" s="252">
        <v>410875.35</v>
      </c>
      <c r="O20" s="252">
        <v>1863971.92</v>
      </c>
      <c r="Q20" s="74">
        <v>419400.86</v>
      </c>
      <c r="S20" s="74">
        <v>533.95000000000005</v>
      </c>
      <c r="T20" s="74">
        <v>604380</v>
      </c>
      <c r="U20" s="74">
        <v>49600</v>
      </c>
      <c r="V20" s="91">
        <v>990429.6</v>
      </c>
      <c r="Y20" s="91">
        <v>228308.46</v>
      </c>
      <c r="Z20" s="91">
        <v>120077.56</v>
      </c>
    </row>
    <row r="21" spans="1:27" x14ac:dyDescent="0.2">
      <c r="A21" s="252" t="s">
        <v>1854</v>
      </c>
      <c r="B21" s="90">
        <v>476943.21</v>
      </c>
      <c r="C21" s="90">
        <v>32096</v>
      </c>
      <c r="D21" s="90">
        <v>125550.9</v>
      </c>
      <c r="F21" s="252">
        <v>769233.68</v>
      </c>
      <c r="G21" s="252">
        <v>2105613.33</v>
      </c>
      <c r="H21" s="232">
        <v>0</v>
      </c>
      <c r="I21" s="232">
        <v>6300</v>
      </c>
      <c r="K21" s="232">
        <v>0</v>
      </c>
      <c r="N21" s="252">
        <v>505432.48</v>
      </c>
      <c r="O21" s="252">
        <v>2519990.75</v>
      </c>
      <c r="Q21" s="74">
        <v>451934.64</v>
      </c>
      <c r="R21" s="74">
        <v>186500</v>
      </c>
      <c r="S21" s="74">
        <v>773.63</v>
      </c>
      <c r="T21" s="74">
        <v>1060974</v>
      </c>
      <c r="U21" s="74">
        <v>62100</v>
      </c>
      <c r="V21" s="91">
        <v>1403690</v>
      </c>
      <c r="Y21" s="91">
        <v>435784.32</v>
      </c>
      <c r="Z21" s="91">
        <v>401800.92</v>
      </c>
    </row>
    <row r="22" spans="1:27" x14ac:dyDescent="0.2">
      <c r="A22" s="252" t="s">
        <v>1855</v>
      </c>
      <c r="B22" s="90">
        <v>917545.9</v>
      </c>
      <c r="C22" s="90">
        <v>76330.679999999993</v>
      </c>
      <c r="D22" s="90">
        <v>1000</v>
      </c>
      <c r="F22" s="252">
        <v>741426.59</v>
      </c>
      <c r="G22" s="252">
        <v>594776.75</v>
      </c>
      <c r="H22" s="232">
        <v>0</v>
      </c>
      <c r="O22" s="252">
        <v>4994895.4800000004</v>
      </c>
      <c r="Q22" s="74">
        <v>616713.67000000004</v>
      </c>
      <c r="R22" s="74">
        <v>252710</v>
      </c>
      <c r="S22" s="74">
        <v>1375.2</v>
      </c>
      <c r="T22" s="74">
        <v>1269294</v>
      </c>
      <c r="U22" s="74">
        <v>24840</v>
      </c>
      <c r="V22" s="91">
        <v>1308134</v>
      </c>
      <c r="Y22" s="91">
        <v>434511.34</v>
      </c>
      <c r="Z22" s="91">
        <v>276665.53000000003</v>
      </c>
    </row>
    <row r="23" spans="1:27" x14ac:dyDescent="0.2">
      <c r="A23" s="252" t="s">
        <v>1856</v>
      </c>
      <c r="B23" s="90">
        <v>144801.76</v>
      </c>
      <c r="C23" s="90">
        <v>190643.75</v>
      </c>
      <c r="D23" s="90">
        <v>84568.83</v>
      </c>
      <c r="F23" s="252">
        <v>320708.06</v>
      </c>
      <c r="G23" s="252">
        <v>359673.72</v>
      </c>
      <c r="H23" s="232">
        <v>9300</v>
      </c>
      <c r="I23" s="232">
        <v>5880</v>
      </c>
      <c r="K23" s="232">
        <v>46.72</v>
      </c>
      <c r="N23" s="252">
        <v>93685.97</v>
      </c>
      <c r="O23" s="252">
        <v>1550129.81</v>
      </c>
      <c r="Q23" s="74">
        <v>408466.33</v>
      </c>
      <c r="S23" s="74">
        <v>302.64</v>
      </c>
      <c r="T23" s="74">
        <v>1368782.1</v>
      </c>
      <c r="U23" s="74">
        <v>53600</v>
      </c>
      <c r="V23" s="91">
        <v>1487038.5</v>
      </c>
      <c r="Y23" s="91">
        <v>266447.96999999997</v>
      </c>
      <c r="Z23" s="91">
        <v>157861.69</v>
      </c>
    </row>
    <row r="24" spans="1:27" x14ac:dyDescent="0.2">
      <c r="A24" s="252" t="s">
        <v>1857</v>
      </c>
      <c r="B24" s="90">
        <v>2167448.4300000002</v>
      </c>
      <c r="C24" s="90">
        <v>28909.55</v>
      </c>
      <c r="D24" s="90">
        <v>7832</v>
      </c>
      <c r="F24" s="252">
        <v>141593.94</v>
      </c>
      <c r="G24" s="252">
        <v>726297.98</v>
      </c>
      <c r="H24" s="232">
        <v>0</v>
      </c>
      <c r="I24" s="232">
        <v>14300</v>
      </c>
      <c r="N24" s="252">
        <v>260064.49</v>
      </c>
      <c r="O24" s="252">
        <v>2878887.21</v>
      </c>
      <c r="Q24" s="74">
        <v>649304.49</v>
      </c>
      <c r="S24" s="74">
        <v>4014.68</v>
      </c>
      <c r="T24" s="74">
        <v>1824126</v>
      </c>
      <c r="U24" s="74">
        <v>163400</v>
      </c>
      <c r="V24" s="91">
        <v>2090026</v>
      </c>
      <c r="Y24" s="91">
        <v>538614.92000000004</v>
      </c>
      <c r="Z24" s="91">
        <v>238006.51</v>
      </c>
    </row>
    <row r="25" spans="1:27" x14ac:dyDescent="0.2">
      <c r="A25" s="252" t="s">
        <v>1858</v>
      </c>
      <c r="B25" s="90">
        <v>291886.24</v>
      </c>
      <c r="C25" s="90">
        <v>33569.550000000003</v>
      </c>
      <c r="D25" s="90">
        <v>20917.189999999999</v>
      </c>
      <c r="F25" s="252">
        <v>497761.65</v>
      </c>
      <c r="G25" s="252">
        <v>473283.81</v>
      </c>
      <c r="H25" s="232">
        <v>8750</v>
      </c>
      <c r="N25" s="252">
        <v>-210565.2</v>
      </c>
      <c r="O25" s="252">
        <v>2079998.65</v>
      </c>
      <c r="Q25" s="74">
        <v>550810.37</v>
      </c>
      <c r="S25" s="74">
        <v>367.99</v>
      </c>
      <c r="T25" s="74">
        <v>1264381.8</v>
      </c>
      <c r="U25" s="74">
        <v>78241</v>
      </c>
      <c r="V25" s="91">
        <v>1411382.8</v>
      </c>
      <c r="Y25" s="91">
        <v>270613.15000000002</v>
      </c>
      <c r="Z25" s="91">
        <v>181161.48</v>
      </c>
    </row>
    <row r="26" spans="1:27" x14ac:dyDescent="0.2">
      <c r="A26" s="252" t="s">
        <v>1859</v>
      </c>
      <c r="B26" s="90">
        <v>602194.92000000004</v>
      </c>
      <c r="C26" s="90">
        <v>60116.76</v>
      </c>
      <c r="D26" s="90">
        <v>16273.35</v>
      </c>
      <c r="F26" s="252">
        <v>1211491.8999999999</v>
      </c>
      <c r="G26" s="252">
        <v>120134.76</v>
      </c>
      <c r="H26" s="232">
        <v>0</v>
      </c>
      <c r="I26" s="232">
        <v>8100</v>
      </c>
      <c r="K26" s="232">
        <v>0</v>
      </c>
      <c r="N26" s="252">
        <v>126601.39</v>
      </c>
      <c r="O26" s="252">
        <v>413083.29</v>
      </c>
      <c r="Q26" s="74">
        <v>334377.13</v>
      </c>
      <c r="R26" s="74">
        <v>202870</v>
      </c>
      <c r="T26" s="74">
        <v>1031152.5</v>
      </c>
      <c r="U26" s="74">
        <v>77700</v>
      </c>
      <c r="V26" s="91">
        <v>1238134.5</v>
      </c>
      <c r="Y26" s="91">
        <v>247653.24</v>
      </c>
      <c r="Z26" s="91">
        <v>181322.44</v>
      </c>
      <c r="AA26" s="91">
        <v>1080</v>
      </c>
    </row>
    <row r="27" spans="1:27" x14ac:dyDescent="0.2">
      <c r="A27" s="252" t="s">
        <v>1860</v>
      </c>
      <c r="B27" s="90">
        <v>317169.59999999998</v>
      </c>
      <c r="C27" s="90">
        <v>0</v>
      </c>
      <c r="D27" s="90">
        <v>11557</v>
      </c>
      <c r="F27" s="252">
        <v>727623.12</v>
      </c>
      <c r="G27" s="252">
        <v>322930.05</v>
      </c>
      <c r="H27" s="232">
        <v>0</v>
      </c>
      <c r="N27" s="252">
        <v>278514.52</v>
      </c>
      <c r="O27" s="252">
        <v>2337378.21</v>
      </c>
      <c r="Q27" s="74">
        <v>341880.15</v>
      </c>
      <c r="R27" s="74">
        <v>62000</v>
      </c>
      <c r="S27" s="74">
        <v>618.53</v>
      </c>
      <c r="T27" s="74">
        <v>557314</v>
      </c>
      <c r="U27" s="74">
        <v>32100</v>
      </c>
      <c r="V27" s="91">
        <v>682901.4</v>
      </c>
      <c r="Y27" s="91">
        <v>280272.49</v>
      </c>
      <c r="Z27" s="91">
        <v>185476.22</v>
      </c>
    </row>
    <row r="28" spans="1:27" x14ac:dyDescent="0.2">
      <c r="A28" s="252" t="s">
        <v>1861</v>
      </c>
      <c r="B28" s="90">
        <v>246880.53</v>
      </c>
      <c r="C28" s="90">
        <v>0</v>
      </c>
      <c r="D28" s="90">
        <v>32352.54</v>
      </c>
      <c r="F28" s="252">
        <v>466293.43</v>
      </c>
      <c r="G28" s="252">
        <v>260482.7</v>
      </c>
      <c r="H28" s="232">
        <v>5000</v>
      </c>
      <c r="I28" s="232">
        <v>25520</v>
      </c>
      <c r="N28" s="252">
        <v>221545.72</v>
      </c>
      <c r="O28" s="252">
        <v>2446216.73</v>
      </c>
      <c r="Q28" s="74">
        <v>279198.84000000003</v>
      </c>
      <c r="R28" s="74">
        <v>52600</v>
      </c>
      <c r="T28" s="74">
        <v>512022</v>
      </c>
      <c r="U28" s="74">
        <v>6500</v>
      </c>
      <c r="V28" s="91">
        <v>630842</v>
      </c>
      <c r="Y28" s="91">
        <v>208879.9</v>
      </c>
      <c r="Z28" s="91">
        <v>181022.38</v>
      </c>
      <c r="AA28" s="91">
        <v>100000</v>
      </c>
    </row>
    <row r="29" spans="1:27" x14ac:dyDescent="0.2">
      <c r="A29" s="252" t="s">
        <v>1862</v>
      </c>
      <c r="B29" s="90">
        <v>749984.56</v>
      </c>
      <c r="C29" s="90">
        <v>332053.84999999998</v>
      </c>
      <c r="D29" s="90">
        <v>11474.75</v>
      </c>
      <c r="F29" s="252">
        <v>581571.93000000005</v>
      </c>
      <c r="G29" s="252">
        <v>284495.09000000003</v>
      </c>
      <c r="O29" s="252">
        <v>1940194.37</v>
      </c>
      <c r="Q29" s="74">
        <v>913515.02</v>
      </c>
      <c r="R29" s="74">
        <v>13500</v>
      </c>
      <c r="S29" s="74">
        <v>1023.5</v>
      </c>
      <c r="T29" s="74">
        <v>978522.5</v>
      </c>
      <c r="V29" s="91">
        <v>1058322.5</v>
      </c>
      <c r="Y29" s="91">
        <v>214261.2</v>
      </c>
      <c r="Z29" s="91">
        <v>133722.09</v>
      </c>
    </row>
    <row r="30" spans="1:27" x14ac:dyDescent="0.2">
      <c r="A30" s="252" t="s">
        <v>1863</v>
      </c>
      <c r="B30" s="90">
        <v>566231.59</v>
      </c>
      <c r="C30" s="90">
        <v>307734.19</v>
      </c>
      <c r="D30" s="90">
        <v>38213.39</v>
      </c>
      <c r="F30" s="252">
        <v>2510759.12</v>
      </c>
      <c r="G30" s="252">
        <v>246440.61</v>
      </c>
      <c r="O30" s="252">
        <v>225942.27</v>
      </c>
      <c r="Q30" s="74">
        <v>949991.14</v>
      </c>
      <c r="S30" s="74">
        <v>2727.1</v>
      </c>
      <c r="T30" s="74">
        <v>515000.5</v>
      </c>
      <c r="V30" s="91">
        <v>740433.5</v>
      </c>
      <c r="Y30" s="91">
        <v>261385</v>
      </c>
      <c r="Z30" s="91">
        <v>121149</v>
      </c>
    </row>
    <row r="31" spans="1:27" x14ac:dyDescent="0.2">
      <c r="A31" s="252" t="s">
        <v>1864</v>
      </c>
      <c r="B31" s="90">
        <v>1119585.48</v>
      </c>
      <c r="C31" s="90">
        <v>321943.5</v>
      </c>
      <c r="D31" s="90">
        <v>10352.69</v>
      </c>
      <c r="F31" s="252">
        <v>905072.72</v>
      </c>
      <c r="G31" s="252">
        <v>367250.07</v>
      </c>
      <c r="O31" s="252">
        <v>519805.36</v>
      </c>
      <c r="Q31" s="74">
        <v>996315.64</v>
      </c>
      <c r="S31" s="74">
        <v>224.4</v>
      </c>
      <c r="T31" s="74">
        <v>483273</v>
      </c>
      <c r="V31" s="91">
        <v>796433</v>
      </c>
      <c r="Y31" s="91">
        <v>397018.48</v>
      </c>
      <c r="Z31" s="91">
        <v>77119.5</v>
      </c>
    </row>
    <row r="32" spans="1:27" x14ac:dyDescent="0.2">
      <c r="A32" s="252" t="s">
        <v>1865</v>
      </c>
      <c r="B32" s="90">
        <v>1056956.06</v>
      </c>
      <c r="C32" s="90">
        <v>155409.95000000001</v>
      </c>
      <c r="D32" s="90">
        <v>36354.94</v>
      </c>
      <c r="F32" s="252">
        <v>2356477.9300000002</v>
      </c>
      <c r="G32" s="252">
        <v>1117738.75</v>
      </c>
      <c r="O32" s="252">
        <v>164243.42000000001</v>
      </c>
      <c r="Q32" s="74">
        <v>686540.63</v>
      </c>
      <c r="T32" s="74">
        <v>626010</v>
      </c>
      <c r="V32" s="91">
        <v>756345</v>
      </c>
      <c r="Y32" s="91">
        <v>197519.99</v>
      </c>
      <c r="Z32" s="91">
        <v>144190</v>
      </c>
    </row>
    <row r="33" spans="1:26" x14ac:dyDescent="0.2">
      <c r="A33" s="252" t="s">
        <v>1866</v>
      </c>
      <c r="B33" s="90">
        <v>595146.01</v>
      </c>
      <c r="C33" s="90">
        <v>132538</v>
      </c>
      <c r="D33" s="90">
        <v>732.94</v>
      </c>
      <c r="F33" s="252">
        <v>554602.23999999999</v>
      </c>
      <c r="G33" s="252">
        <v>377794.38</v>
      </c>
      <c r="O33" s="252">
        <v>3631737.05</v>
      </c>
      <c r="Q33" s="74">
        <v>892869.06</v>
      </c>
      <c r="R33" s="74">
        <v>268655</v>
      </c>
      <c r="T33" s="74">
        <v>1035455.2</v>
      </c>
      <c r="V33" s="91">
        <v>1320105.2</v>
      </c>
      <c r="Y33" s="91">
        <v>355352.13</v>
      </c>
      <c r="Z33" s="91">
        <v>129518.05</v>
      </c>
    </row>
    <row r="34" spans="1:26" x14ac:dyDescent="0.2">
      <c r="A34" s="252" t="s">
        <v>1867</v>
      </c>
      <c r="B34" s="90">
        <v>1328820.69</v>
      </c>
      <c r="C34" s="90">
        <v>304774.2</v>
      </c>
      <c r="D34" s="90">
        <v>131843.51999999999</v>
      </c>
      <c r="F34" s="252">
        <v>672875.54</v>
      </c>
      <c r="G34" s="252">
        <v>897547.75</v>
      </c>
      <c r="N34" s="252">
        <v>-65934</v>
      </c>
      <c r="O34" s="252">
        <v>1339915.8</v>
      </c>
      <c r="Q34" s="74">
        <v>627526.29</v>
      </c>
      <c r="S34" s="74">
        <v>718.81</v>
      </c>
      <c r="T34" s="74">
        <v>722600</v>
      </c>
      <c r="V34" s="91">
        <v>920790</v>
      </c>
      <c r="Y34" s="91">
        <v>367045.09</v>
      </c>
      <c r="Z34" s="91">
        <v>99883.42</v>
      </c>
    </row>
    <row r="35" spans="1:26" x14ac:dyDescent="0.2">
      <c r="A35" s="252" t="s">
        <v>1868</v>
      </c>
      <c r="B35" s="90">
        <v>1280740.1599999999</v>
      </c>
      <c r="C35" s="90">
        <v>195952.27</v>
      </c>
      <c r="D35" s="90">
        <v>25339.98</v>
      </c>
      <c r="F35" s="252">
        <v>637414.41</v>
      </c>
      <c r="G35" s="252">
        <v>171948.28</v>
      </c>
      <c r="O35" s="252">
        <v>2501284.2200000002</v>
      </c>
      <c r="Q35" s="74">
        <v>947093.76</v>
      </c>
      <c r="S35" s="74">
        <v>2167.94</v>
      </c>
      <c r="T35" s="74">
        <v>784402</v>
      </c>
      <c r="V35" s="91">
        <v>1001564</v>
      </c>
      <c r="Y35" s="91">
        <v>183401.21</v>
      </c>
      <c r="Z35" s="91">
        <v>164740.79999999999</v>
      </c>
    </row>
    <row r="36" spans="1:26" x14ac:dyDescent="0.2">
      <c r="A36" s="252" t="s">
        <v>1869</v>
      </c>
      <c r="B36" s="90">
        <v>447881.37</v>
      </c>
      <c r="C36" s="90">
        <v>77339.100000000006</v>
      </c>
      <c r="D36" s="90">
        <v>200</v>
      </c>
      <c r="F36" s="252">
        <v>433823.62</v>
      </c>
      <c r="G36" s="252">
        <v>1185529.02</v>
      </c>
      <c r="O36" s="252">
        <v>1692932.58</v>
      </c>
      <c r="Q36" s="74">
        <v>747271.17</v>
      </c>
      <c r="R36" s="74">
        <v>95000</v>
      </c>
      <c r="S36" s="74">
        <v>765.28</v>
      </c>
      <c r="T36" s="74">
        <v>725492.5</v>
      </c>
      <c r="V36" s="91">
        <v>934679.5</v>
      </c>
      <c r="Y36" s="91">
        <v>218298.53</v>
      </c>
      <c r="Z36" s="91">
        <v>100023.51</v>
      </c>
    </row>
    <row r="37" spans="1:26" x14ac:dyDescent="0.2">
      <c r="A37" s="252" t="s">
        <v>1870</v>
      </c>
      <c r="B37" s="90">
        <v>283823.92</v>
      </c>
      <c r="C37" s="90">
        <v>175156.07</v>
      </c>
      <c r="D37" s="90">
        <v>11510</v>
      </c>
      <c r="F37" s="252">
        <v>1260871.6299999999</v>
      </c>
      <c r="G37" s="252">
        <v>91503.679999999993</v>
      </c>
      <c r="Q37" s="74">
        <v>746136.13</v>
      </c>
      <c r="T37" s="74">
        <v>837536.7</v>
      </c>
      <c r="V37" s="91">
        <v>966695.7</v>
      </c>
      <c r="Y37" s="91">
        <v>347311.18</v>
      </c>
      <c r="Z37" s="91">
        <v>172630.9</v>
      </c>
    </row>
    <row r="38" spans="1:26" x14ac:dyDescent="0.2">
      <c r="A38" s="252" t="s">
        <v>1871</v>
      </c>
      <c r="B38" s="90">
        <v>804878.23</v>
      </c>
      <c r="C38" s="90">
        <v>215357.85</v>
      </c>
      <c r="D38" s="90">
        <v>6728.31</v>
      </c>
      <c r="F38" s="252">
        <v>1203461.57</v>
      </c>
      <c r="G38" s="252">
        <v>451059.47</v>
      </c>
      <c r="I38" s="232">
        <v>8450</v>
      </c>
      <c r="Q38" s="74">
        <v>951740.12</v>
      </c>
      <c r="S38" s="74">
        <v>317.77</v>
      </c>
      <c r="T38" s="74">
        <v>760228</v>
      </c>
      <c r="V38" s="91">
        <v>1038831</v>
      </c>
      <c r="Y38" s="91">
        <v>263296.90000000002</v>
      </c>
      <c r="Z38" s="91">
        <v>84230.03</v>
      </c>
    </row>
    <row r="39" spans="1:26" x14ac:dyDescent="0.2">
      <c r="A39" s="252" t="s">
        <v>1872</v>
      </c>
      <c r="B39" s="90">
        <v>891790.34</v>
      </c>
      <c r="C39" s="90">
        <v>0</v>
      </c>
      <c r="D39" s="90">
        <v>67292.95</v>
      </c>
      <c r="F39" s="252">
        <v>544850.04</v>
      </c>
      <c r="G39" s="252">
        <v>71519.86</v>
      </c>
      <c r="H39" s="232">
        <v>17460</v>
      </c>
      <c r="I39" s="232">
        <v>21300</v>
      </c>
      <c r="K39" s="232">
        <v>524521.81999999995</v>
      </c>
      <c r="L39" s="252">
        <v>57939.63</v>
      </c>
      <c r="N39" s="252">
        <v>-1012705.09</v>
      </c>
      <c r="O39" s="252">
        <v>1814650.86</v>
      </c>
      <c r="Q39" s="74">
        <v>708115.89</v>
      </c>
      <c r="R39" s="74">
        <v>187057.5</v>
      </c>
      <c r="S39" s="74">
        <v>1490.29</v>
      </c>
      <c r="T39" s="74">
        <v>972037</v>
      </c>
      <c r="U39" s="74">
        <v>3000</v>
      </c>
      <c r="V39" s="91">
        <v>1216677</v>
      </c>
      <c r="Y39" s="91">
        <v>384781.54</v>
      </c>
      <c r="Z39" s="91">
        <v>72414.17</v>
      </c>
    </row>
    <row r="40" spans="1:26" x14ac:dyDescent="0.2">
      <c r="A40" s="252" t="s">
        <v>1873</v>
      </c>
      <c r="B40" s="90">
        <v>252284.54</v>
      </c>
      <c r="C40" s="90">
        <v>0</v>
      </c>
      <c r="D40" s="90">
        <v>63841</v>
      </c>
      <c r="F40" s="252">
        <v>1571636.66</v>
      </c>
      <c r="G40" s="252">
        <v>237386.61</v>
      </c>
      <c r="H40" s="232">
        <v>8678.43</v>
      </c>
      <c r="I40" s="232">
        <v>21100</v>
      </c>
      <c r="K40" s="232">
        <v>67833</v>
      </c>
      <c r="N40" s="252">
        <v>-37627</v>
      </c>
      <c r="O40" s="252">
        <v>1633793.05</v>
      </c>
      <c r="Q40" s="74">
        <v>788987.65</v>
      </c>
      <c r="R40" s="74">
        <v>205000</v>
      </c>
      <c r="S40" s="74">
        <v>506.78</v>
      </c>
      <c r="T40" s="74">
        <v>1158253.5</v>
      </c>
      <c r="U40" s="74">
        <v>83000</v>
      </c>
      <c r="V40" s="91">
        <v>1502266.5</v>
      </c>
      <c r="Y40" s="91">
        <v>493963.22</v>
      </c>
      <c r="Z40" s="91">
        <v>161609.78</v>
      </c>
    </row>
    <row r="41" spans="1:26" x14ac:dyDescent="0.2">
      <c r="A41" s="252" t="s">
        <v>1874</v>
      </c>
      <c r="B41" s="90">
        <v>460502.73</v>
      </c>
      <c r="C41" s="90">
        <v>23400</v>
      </c>
      <c r="D41" s="90">
        <v>76958.759999999995</v>
      </c>
      <c r="F41" s="252">
        <v>1129822.78</v>
      </c>
      <c r="G41" s="252">
        <v>392074.67</v>
      </c>
      <c r="H41" s="232">
        <v>10770.8</v>
      </c>
      <c r="I41" s="232">
        <v>18500</v>
      </c>
      <c r="N41" s="252">
        <v>-166</v>
      </c>
      <c r="O41" s="252">
        <v>174893.33</v>
      </c>
      <c r="Q41" s="74">
        <v>702228.37</v>
      </c>
      <c r="T41" s="74">
        <v>941669</v>
      </c>
      <c r="U41" s="74">
        <v>12600</v>
      </c>
      <c r="V41" s="91">
        <v>1167719</v>
      </c>
      <c r="Y41" s="91">
        <v>533602.27</v>
      </c>
      <c r="Z41" s="91">
        <v>190805.34</v>
      </c>
    </row>
    <row r="42" spans="1:26" x14ac:dyDescent="0.2">
      <c r="A42" s="252" t="s">
        <v>1875</v>
      </c>
      <c r="B42" s="90">
        <v>1988841.31</v>
      </c>
      <c r="C42" s="90">
        <v>8810.15</v>
      </c>
      <c r="D42" s="90">
        <v>50161</v>
      </c>
      <c r="F42" s="252">
        <v>1421456.67</v>
      </c>
      <c r="G42" s="252">
        <v>295432.46000000002</v>
      </c>
      <c r="H42" s="232">
        <v>46968.02</v>
      </c>
      <c r="I42" s="232">
        <v>105350</v>
      </c>
      <c r="K42" s="232">
        <v>1899311.1</v>
      </c>
      <c r="L42" s="252">
        <v>51948.21</v>
      </c>
      <c r="N42" s="252">
        <v>-118978.9</v>
      </c>
      <c r="O42" s="252">
        <v>1781475.04</v>
      </c>
      <c r="Q42" s="74">
        <v>919657.77</v>
      </c>
      <c r="T42" s="74">
        <v>1177331</v>
      </c>
      <c r="U42" s="74">
        <v>21000</v>
      </c>
      <c r="V42" s="91">
        <v>1495651</v>
      </c>
      <c r="Y42" s="91">
        <v>661887.35</v>
      </c>
      <c r="Z42" s="91">
        <v>213370.21</v>
      </c>
    </row>
    <row r="43" spans="1:26" x14ac:dyDescent="0.2">
      <c r="A43" s="252" t="s">
        <v>1876</v>
      </c>
      <c r="B43" s="90">
        <v>633353.06999999995</v>
      </c>
      <c r="C43" s="90">
        <v>15300</v>
      </c>
      <c r="D43" s="90">
        <v>37451.120000000003</v>
      </c>
      <c r="F43" s="252">
        <v>413963.43</v>
      </c>
      <c r="G43" s="252">
        <v>173698.18</v>
      </c>
      <c r="H43" s="232">
        <v>13373.6</v>
      </c>
      <c r="I43" s="232">
        <v>24900</v>
      </c>
      <c r="K43" s="232">
        <v>13</v>
      </c>
      <c r="N43" s="252">
        <v>-455580.38</v>
      </c>
      <c r="O43" s="252">
        <v>1769380.27</v>
      </c>
      <c r="Q43" s="74">
        <v>1009625.48</v>
      </c>
      <c r="S43" s="74">
        <v>1397.28</v>
      </c>
      <c r="T43" s="74">
        <v>1384414.5</v>
      </c>
      <c r="U43" s="74">
        <v>22500</v>
      </c>
      <c r="V43" s="91">
        <v>1736734.5</v>
      </c>
      <c r="Y43" s="91">
        <v>630386.42000000004</v>
      </c>
      <c r="Z43" s="91">
        <v>120296.03</v>
      </c>
    </row>
    <row r="44" spans="1:26" x14ac:dyDescent="0.2">
      <c r="A44" s="252" t="s">
        <v>1877</v>
      </c>
      <c r="B44" s="90">
        <v>188403.53</v>
      </c>
      <c r="C44" s="90">
        <v>0</v>
      </c>
      <c r="D44" s="90">
        <v>21502</v>
      </c>
      <c r="F44" s="252">
        <v>1022960.02</v>
      </c>
      <c r="G44" s="252">
        <v>157863.88</v>
      </c>
      <c r="H44" s="232">
        <v>7794.08</v>
      </c>
      <c r="I44" s="232">
        <v>16509.03</v>
      </c>
      <c r="O44" s="252">
        <v>2854151.72</v>
      </c>
      <c r="Q44" s="74">
        <v>456438.87</v>
      </c>
      <c r="S44" s="74">
        <v>371.46</v>
      </c>
      <c r="T44" s="74">
        <v>789086.5</v>
      </c>
      <c r="U44" s="74">
        <v>15000</v>
      </c>
      <c r="V44" s="91">
        <v>1040536.5</v>
      </c>
      <c r="Y44" s="91">
        <v>179092.22</v>
      </c>
      <c r="Z44" s="91">
        <v>160820.01</v>
      </c>
    </row>
    <row r="45" spans="1:26" x14ac:dyDescent="0.2">
      <c r="A45" s="252" t="s">
        <v>1878</v>
      </c>
      <c r="B45" s="90">
        <v>176194.1</v>
      </c>
      <c r="C45" s="90">
        <v>0</v>
      </c>
      <c r="D45" s="90">
        <v>32667</v>
      </c>
      <c r="F45" s="252">
        <v>605888.87</v>
      </c>
      <c r="G45" s="252">
        <v>91987.08</v>
      </c>
      <c r="H45" s="232">
        <v>17584.2</v>
      </c>
      <c r="I45" s="232">
        <v>20909.29</v>
      </c>
      <c r="N45" s="252">
        <v>700</v>
      </c>
      <c r="O45" s="252">
        <v>1653756.5</v>
      </c>
      <c r="Q45" s="74">
        <v>859238.71</v>
      </c>
      <c r="R45" s="74">
        <v>91800</v>
      </c>
      <c r="S45" s="74">
        <v>448.46</v>
      </c>
      <c r="T45" s="74">
        <v>357850</v>
      </c>
      <c r="U45" s="74">
        <v>8200</v>
      </c>
      <c r="V45" s="91">
        <v>799890</v>
      </c>
      <c r="Y45" s="91">
        <v>385529.64</v>
      </c>
      <c r="Z45" s="91">
        <v>123559.11</v>
      </c>
    </row>
    <row r="46" spans="1:26" x14ac:dyDescent="0.2">
      <c r="A46" s="252" t="s">
        <v>1879</v>
      </c>
      <c r="B46" s="90">
        <v>128703.14</v>
      </c>
      <c r="C46" s="90">
        <v>149508.37</v>
      </c>
      <c r="D46" s="90">
        <v>34099.25</v>
      </c>
      <c r="F46" s="252">
        <v>793657.7</v>
      </c>
      <c r="G46" s="252">
        <v>207738.98</v>
      </c>
      <c r="H46" s="232">
        <v>90000</v>
      </c>
      <c r="I46" s="232">
        <v>6170</v>
      </c>
      <c r="K46" s="232">
        <v>37.380000000000003</v>
      </c>
      <c r="O46" s="252">
        <v>1474437.8</v>
      </c>
      <c r="Q46" s="74">
        <v>391007.88</v>
      </c>
      <c r="S46" s="74">
        <v>417.09</v>
      </c>
      <c r="T46" s="74">
        <v>644509.19999999995</v>
      </c>
      <c r="U46" s="74">
        <v>34500</v>
      </c>
      <c r="V46" s="91">
        <v>904249.2</v>
      </c>
      <c r="Y46" s="91">
        <v>394170.39</v>
      </c>
      <c r="Z46" s="91">
        <v>129483.18</v>
      </c>
    </row>
    <row r="47" spans="1:26" x14ac:dyDescent="0.2">
      <c r="A47" s="252" t="s">
        <v>1880</v>
      </c>
      <c r="B47" s="90">
        <v>278745.5</v>
      </c>
      <c r="C47" s="90">
        <v>42735.09</v>
      </c>
      <c r="D47" s="90">
        <v>29980</v>
      </c>
      <c r="F47" s="252">
        <v>1267629.03</v>
      </c>
      <c r="G47" s="252">
        <v>209807.33</v>
      </c>
      <c r="H47" s="232">
        <v>36842.69</v>
      </c>
      <c r="I47" s="232">
        <v>85225</v>
      </c>
      <c r="K47" s="232">
        <v>45.2</v>
      </c>
      <c r="O47" s="252">
        <v>2017007.85</v>
      </c>
      <c r="Q47" s="74">
        <v>1236835.27</v>
      </c>
      <c r="R47" s="74">
        <v>433450</v>
      </c>
      <c r="S47" s="74">
        <v>1156.6500000000001</v>
      </c>
      <c r="T47" s="74">
        <v>526899</v>
      </c>
      <c r="U47" s="74">
        <v>17500</v>
      </c>
      <c r="V47" s="91">
        <v>1044069</v>
      </c>
      <c r="Y47" s="91">
        <v>1155864.67</v>
      </c>
      <c r="Z47" s="91">
        <v>155536.76</v>
      </c>
    </row>
    <row r="48" spans="1:26" x14ac:dyDescent="0.2">
      <c r="A48" s="252" t="s">
        <v>1881</v>
      </c>
      <c r="B48" s="90">
        <v>310105.33</v>
      </c>
      <c r="C48" s="90">
        <v>158.6</v>
      </c>
      <c r="D48" s="90">
        <v>25305.97</v>
      </c>
      <c r="F48" s="252">
        <v>1300193.8899999999</v>
      </c>
      <c r="G48" s="252">
        <v>154926.22</v>
      </c>
      <c r="H48" s="232">
        <v>2743.44</v>
      </c>
      <c r="I48" s="232">
        <v>17231.490000000002</v>
      </c>
      <c r="O48" s="252">
        <v>216270.07999999999</v>
      </c>
      <c r="Q48" s="74">
        <v>604862.56999999995</v>
      </c>
      <c r="R48" s="74">
        <v>206150</v>
      </c>
      <c r="S48" s="74">
        <v>953.59</v>
      </c>
      <c r="T48" s="74">
        <v>828173</v>
      </c>
      <c r="U48" s="74">
        <v>38000</v>
      </c>
      <c r="V48" s="91">
        <v>1103373</v>
      </c>
      <c r="Y48" s="91">
        <v>298667.90000000002</v>
      </c>
      <c r="Z48" s="91">
        <v>133125.49</v>
      </c>
    </row>
    <row r="49" spans="1:27" x14ac:dyDescent="0.2">
      <c r="A49" s="252" t="s">
        <v>1882</v>
      </c>
      <c r="B49" s="90">
        <v>440668.12</v>
      </c>
      <c r="C49" s="90">
        <v>0</v>
      </c>
      <c r="D49" s="90">
        <v>71580</v>
      </c>
      <c r="F49" s="252">
        <v>1416442.94</v>
      </c>
      <c r="G49" s="252">
        <v>263207.58</v>
      </c>
      <c r="H49" s="232">
        <v>8712.7999999999993</v>
      </c>
      <c r="I49" s="232">
        <v>26700</v>
      </c>
      <c r="K49" s="232">
        <v>122.49</v>
      </c>
      <c r="L49" s="252">
        <v>285500.07</v>
      </c>
      <c r="N49" s="252">
        <v>39709.519999999997</v>
      </c>
      <c r="O49" s="252">
        <v>2076002.99</v>
      </c>
      <c r="Q49" s="74">
        <v>1378881.92</v>
      </c>
      <c r="R49" s="74">
        <v>218276.66</v>
      </c>
      <c r="T49" s="74">
        <v>1163203</v>
      </c>
      <c r="U49" s="74">
        <v>31500</v>
      </c>
      <c r="V49" s="91">
        <v>1842843</v>
      </c>
      <c r="Y49" s="91">
        <v>653966.04</v>
      </c>
      <c r="Z49" s="91">
        <v>156696.68</v>
      </c>
    </row>
    <row r="50" spans="1:27" x14ac:dyDescent="0.2">
      <c r="A50" s="252" t="s">
        <v>1883</v>
      </c>
      <c r="B50" s="90">
        <v>195312.12</v>
      </c>
      <c r="C50" s="90">
        <v>0</v>
      </c>
      <c r="D50" s="90">
        <v>39090.839999999997</v>
      </c>
      <c r="F50" s="252">
        <v>981097.5</v>
      </c>
      <c r="G50" s="252">
        <v>110717.52</v>
      </c>
      <c r="H50" s="232">
        <v>5481</v>
      </c>
      <c r="I50" s="232">
        <v>21550</v>
      </c>
      <c r="K50" s="232">
        <v>5.9</v>
      </c>
      <c r="N50" s="252">
        <v>2712.52</v>
      </c>
      <c r="O50" s="252">
        <v>2700044.99</v>
      </c>
      <c r="Q50" s="74">
        <v>851494.75</v>
      </c>
      <c r="R50" s="74">
        <v>148345</v>
      </c>
      <c r="T50" s="74">
        <v>527289</v>
      </c>
      <c r="U50" s="74">
        <v>58100</v>
      </c>
      <c r="V50" s="91">
        <v>1008579</v>
      </c>
      <c r="Y50" s="91">
        <v>379998.8</v>
      </c>
      <c r="Z50" s="91">
        <v>195978.63</v>
      </c>
    </row>
    <row r="51" spans="1:27" x14ac:dyDescent="0.2">
      <c r="A51" s="252" t="s">
        <v>1884</v>
      </c>
      <c r="B51" s="90">
        <v>368945.15</v>
      </c>
      <c r="C51" s="90">
        <v>0</v>
      </c>
      <c r="D51" s="90">
        <v>13577.5</v>
      </c>
      <c r="F51" s="252">
        <v>775517.95</v>
      </c>
      <c r="G51" s="252">
        <v>110929.02</v>
      </c>
      <c r="H51" s="232">
        <v>5976.6</v>
      </c>
      <c r="I51" s="232">
        <v>21600</v>
      </c>
      <c r="K51" s="232">
        <v>222.15</v>
      </c>
      <c r="L51" s="252">
        <v>53544.59</v>
      </c>
      <c r="N51" s="252">
        <v>-483058.41</v>
      </c>
      <c r="O51" s="252">
        <v>1671717.03</v>
      </c>
      <c r="Q51" s="74">
        <v>760263.85</v>
      </c>
      <c r="R51" s="74">
        <v>117554.4</v>
      </c>
      <c r="T51" s="74">
        <v>357966</v>
      </c>
      <c r="U51" s="74">
        <v>141050</v>
      </c>
      <c r="V51" s="91">
        <v>774136</v>
      </c>
      <c r="Y51" s="91">
        <v>453167.65</v>
      </c>
      <c r="Z51" s="91">
        <v>137692.94</v>
      </c>
    </row>
    <row r="52" spans="1:27" x14ac:dyDescent="0.2">
      <c r="A52" s="252" t="s">
        <v>1885</v>
      </c>
      <c r="B52" s="90">
        <v>177541.32</v>
      </c>
      <c r="C52" s="90">
        <v>0</v>
      </c>
      <c r="D52" s="90">
        <v>44793</v>
      </c>
      <c r="F52" s="252">
        <v>969268.14</v>
      </c>
      <c r="G52" s="252">
        <v>152884.19</v>
      </c>
      <c r="H52" s="232">
        <v>6467.6</v>
      </c>
      <c r="I52" s="232">
        <v>27400</v>
      </c>
      <c r="O52" s="252">
        <v>579857.57999999996</v>
      </c>
      <c r="Q52" s="74">
        <v>902578.59</v>
      </c>
      <c r="S52" s="74">
        <v>885.15</v>
      </c>
      <c r="T52" s="74">
        <v>356692</v>
      </c>
      <c r="U52" s="74">
        <v>28400</v>
      </c>
      <c r="V52" s="91">
        <v>690772</v>
      </c>
      <c r="Y52" s="91">
        <v>487826.36</v>
      </c>
      <c r="Z52" s="91">
        <v>132539.79</v>
      </c>
    </row>
    <row r="53" spans="1:27" x14ac:dyDescent="0.2">
      <c r="A53" s="252" t="s">
        <v>1886</v>
      </c>
      <c r="B53" s="90">
        <v>297103.76</v>
      </c>
      <c r="C53" s="90">
        <v>0</v>
      </c>
      <c r="D53" s="90">
        <v>24929.18</v>
      </c>
      <c r="F53" s="252">
        <v>1330375.51</v>
      </c>
      <c r="G53" s="252">
        <v>185545.72</v>
      </c>
      <c r="H53" s="232">
        <v>16596.169999999998</v>
      </c>
      <c r="I53" s="232">
        <v>16700</v>
      </c>
      <c r="K53" s="232">
        <v>42.28</v>
      </c>
      <c r="N53" s="252">
        <v>-58850</v>
      </c>
      <c r="O53" s="252">
        <v>446722.69</v>
      </c>
      <c r="Q53" s="74">
        <v>763975.51</v>
      </c>
      <c r="S53" s="74">
        <v>703.31</v>
      </c>
      <c r="T53" s="74">
        <v>910125</v>
      </c>
      <c r="U53" s="74">
        <v>2400</v>
      </c>
      <c r="V53" s="91">
        <v>1168005</v>
      </c>
      <c r="Y53" s="91">
        <v>301550.38</v>
      </c>
      <c r="Z53" s="91">
        <v>193111.32</v>
      </c>
    </row>
    <row r="54" spans="1:27" x14ac:dyDescent="0.2">
      <c r="A54" s="254" t="s">
        <v>1889</v>
      </c>
      <c r="B54" s="90">
        <v>162554.9</v>
      </c>
      <c r="C54" s="90">
        <v>0</v>
      </c>
      <c r="D54" s="90">
        <v>62406.39</v>
      </c>
      <c r="F54" s="252">
        <v>4</v>
      </c>
      <c r="G54" s="252">
        <v>631422.91</v>
      </c>
      <c r="H54" s="232">
        <v>0</v>
      </c>
      <c r="I54" s="232">
        <v>9366.2099999999991</v>
      </c>
      <c r="K54" s="232">
        <v>0</v>
      </c>
      <c r="M54" s="252">
        <v>8348.7199999999993</v>
      </c>
      <c r="N54" s="252">
        <v>1833737.75</v>
      </c>
      <c r="O54" s="252">
        <v>1557377.06</v>
      </c>
      <c r="Q54" s="74">
        <v>333914.36</v>
      </c>
      <c r="R54" s="74">
        <v>97203.38</v>
      </c>
      <c r="S54" s="74">
        <v>218.47</v>
      </c>
      <c r="T54" s="74">
        <v>662873</v>
      </c>
      <c r="U54" s="74">
        <v>67592</v>
      </c>
      <c r="V54" s="91">
        <v>822813</v>
      </c>
      <c r="X54" s="91">
        <v>3500</v>
      </c>
      <c r="Y54" s="91">
        <v>152287.85999999999</v>
      </c>
      <c r="Z54" s="91">
        <v>1108416.25</v>
      </c>
    </row>
    <row r="55" spans="1:27" x14ac:dyDescent="0.2">
      <c r="A55" s="254" t="s">
        <v>1890</v>
      </c>
      <c r="B55" s="90">
        <v>37600.44</v>
      </c>
      <c r="C55" s="90">
        <v>0</v>
      </c>
      <c r="D55" s="90">
        <v>62736.98</v>
      </c>
      <c r="F55" s="252">
        <v>1037633.93</v>
      </c>
      <c r="G55" s="252">
        <v>472799.1</v>
      </c>
      <c r="H55" s="232">
        <v>0</v>
      </c>
      <c r="I55" s="232">
        <v>19940.84</v>
      </c>
      <c r="K55" s="232">
        <v>37.380000000000003</v>
      </c>
      <c r="N55" s="252">
        <v>1722871.56</v>
      </c>
      <c r="O55" s="252">
        <v>1296912.72</v>
      </c>
      <c r="Q55" s="74">
        <v>383373.94</v>
      </c>
      <c r="S55" s="74">
        <v>174.39</v>
      </c>
      <c r="T55" s="74">
        <v>738854</v>
      </c>
      <c r="U55" s="74">
        <v>935800</v>
      </c>
      <c r="V55" s="91">
        <v>940664</v>
      </c>
      <c r="Y55" s="91">
        <v>270486.01</v>
      </c>
      <c r="Z55" s="91">
        <v>869070.73</v>
      </c>
    </row>
    <row r="56" spans="1:27" x14ac:dyDescent="0.2">
      <c r="A56" s="254" t="s">
        <v>1891</v>
      </c>
      <c r="B56" s="90">
        <v>434881.52</v>
      </c>
      <c r="C56" s="90">
        <v>0</v>
      </c>
      <c r="D56" s="90">
        <v>77700.820000000007</v>
      </c>
      <c r="F56" s="252">
        <v>533672.35</v>
      </c>
      <c r="G56" s="252">
        <v>170471.86</v>
      </c>
      <c r="H56" s="232">
        <v>0</v>
      </c>
      <c r="I56" s="232">
        <v>30018.83</v>
      </c>
      <c r="K56" s="232">
        <v>82855.33</v>
      </c>
      <c r="N56" s="252">
        <v>1413296.48</v>
      </c>
      <c r="O56" s="252">
        <v>1593000.06</v>
      </c>
      <c r="Q56" s="74">
        <v>563365.1</v>
      </c>
      <c r="R56" s="74">
        <v>139175</v>
      </c>
      <c r="S56" s="74">
        <v>745.17</v>
      </c>
      <c r="T56" s="74">
        <v>847683.2</v>
      </c>
      <c r="U56" s="74">
        <v>4800</v>
      </c>
      <c r="V56" s="91">
        <v>1232943.2</v>
      </c>
      <c r="Y56" s="91">
        <v>298939.58</v>
      </c>
      <c r="Z56" s="91">
        <v>1012380.89</v>
      </c>
      <c r="AA56" s="91">
        <v>7255</v>
      </c>
    </row>
    <row r="57" spans="1:27" x14ac:dyDescent="0.2">
      <c r="A57" s="252" t="s">
        <v>1892</v>
      </c>
      <c r="B57" s="90">
        <v>282060.43</v>
      </c>
      <c r="C57" s="90">
        <v>0</v>
      </c>
      <c r="D57" s="90">
        <v>47649.86</v>
      </c>
      <c r="F57" s="252">
        <v>2</v>
      </c>
      <c r="G57" s="252">
        <v>133740.10999999999</v>
      </c>
      <c r="H57" s="232">
        <v>5290</v>
      </c>
      <c r="I57" s="232">
        <v>7572.54</v>
      </c>
      <c r="K57" s="232">
        <v>2124.67</v>
      </c>
      <c r="N57" s="252">
        <v>-230821.85</v>
      </c>
      <c r="O57" s="252">
        <v>1261656.71</v>
      </c>
      <c r="Q57" s="74">
        <v>697184.14</v>
      </c>
      <c r="R57" s="74">
        <v>105860</v>
      </c>
      <c r="S57" s="74">
        <v>493.99</v>
      </c>
      <c r="T57" s="74">
        <v>763721</v>
      </c>
      <c r="U57" s="74">
        <v>6600</v>
      </c>
      <c r="V57" s="91">
        <v>1099033.5</v>
      </c>
      <c r="X57" s="91">
        <v>3888</v>
      </c>
      <c r="Y57" s="91">
        <v>253777.62</v>
      </c>
      <c r="Z57" s="91">
        <v>1287849.08</v>
      </c>
      <c r="AA57" s="91">
        <v>34520</v>
      </c>
    </row>
    <row r="58" spans="1:27" x14ac:dyDescent="0.2">
      <c r="A58" s="252" t="s">
        <v>1916</v>
      </c>
      <c r="B58" s="90">
        <v>111936.63</v>
      </c>
      <c r="C58" s="90">
        <v>0</v>
      </c>
      <c r="D58" s="90">
        <v>35228.99</v>
      </c>
      <c r="F58" s="252">
        <v>3</v>
      </c>
      <c r="G58" s="252">
        <v>315700.31</v>
      </c>
      <c r="H58" s="232">
        <v>0</v>
      </c>
      <c r="I58" s="232">
        <v>8568.43</v>
      </c>
      <c r="K58" s="232">
        <v>33.94</v>
      </c>
      <c r="N58" s="252">
        <v>1455953.59</v>
      </c>
      <c r="O58" s="252">
        <v>2075132.5</v>
      </c>
      <c r="Q58" s="74">
        <v>281134.03999999998</v>
      </c>
      <c r="R58" s="74">
        <v>51720</v>
      </c>
      <c r="S58" s="74">
        <v>111.13</v>
      </c>
      <c r="T58" s="74">
        <v>459081</v>
      </c>
      <c r="V58" s="91">
        <v>556281</v>
      </c>
      <c r="X58" s="91">
        <v>4560</v>
      </c>
      <c r="Y58" s="91">
        <v>166363.1</v>
      </c>
      <c r="Z58" s="91">
        <v>919057.62</v>
      </c>
    </row>
    <row r="59" spans="1:27" x14ac:dyDescent="0.2">
      <c r="A59" s="252" t="s">
        <v>1917</v>
      </c>
      <c r="B59" s="90">
        <v>452243.64</v>
      </c>
      <c r="C59" s="90">
        <v>1650</v>
      </c>
      <c r="D59" s="90">
        <v>17214.7</v>
      </c>
      <c r="F59" s="252">
        <v>464994.84</v>
      </c>
      <c r="G59" s="252">
        <v>165087.34</v>
      </c>
      <c r="H59" s="232">
        <v>0</v>
      </c>
      <c r="I59" s="232">
        <v>18739.48</v>
      </c>
      <c r="K59" s="232">
        <v>18.690000000000001</v>
      </c>
      <c r="N59" s="252">
        <v>1931611.23</v>
      </c>
      <c r="O59" s="252">
        <v>3409443.43</v>
      </c>
      <c r="Q59" s="74">
        <v>387180.74</v>
      </c>
      <c r="S59" s="74">
        <v>1117.56</v>
      </c>
      <c r="T59" s="74">
        <v>823746</v>
      </c>
      <c r="V59" s="91">
        <v>1108286</v>
      </c>
      <c r="Y59" s="91">
        <v>220870.39</v>
      </c>
      <c r="Z59" s="91">
        <v>979890.68</v>
      </c>
      <c r="AA59" s="91">
        <v>124000</v>
      </c>
    </row>
    <row r="60" spans="1:27" x14ac:dyDescent="0.2">
      <c r="A60" s="252" t="s">
        <v>1896</v>
      </c>
      <c r="B60" s="90">
        <v>501382.23</v>
      </c>
      <c r="C60" s="90">
        <v>0</v>
      </c>
      <c r="D60" s="90">
        <v>17218</v>
      </c>
      <c r="F60" s="252">
        <v>4</v>
      </c>
      <c r="G60" s="252">
        <v>961700.49</v>
      </c>
      <c r="N60" s="252">
        <v>238737.8</v>
      </c>
      <c r="O60" s="252">
        <v>280935.62</v>
      </c>
      <c r="Q60" s="74">
        <v>828675.33</v>
      </c>
      <c r="S60" s="74">
        <v>0.28000000000000003</v>
      </c>
      <c r="T60" s="74">
        <v>707100</v>
      </c>
      <c r="U60" s="74">
        <v>200</v>
      </c>
      <c r="V60" s="91">
        <v>1034260</v>
      </c>
      <c r="Y60" s="91">
        <v>289687.75</v>
      </c>
      <c r="Z60" s="91">
        <v>6063.86</v>
      </c>
    </row>
    <row r="61" spans="1:27" x14ac:dyDescent="0.2">
      <c r="A61" s="252" t="s">
        <v>1897</v>
      </c>
      <c r="B61" s="90">
        <v>28163.74</v>
      </c>
      <c r="C61" s="90">
        <v>0</v>
      </c>
      <c r="D61" s="90">
        <v>15953.87</v>
      </c>
      <c r="F61" s="252">
        <v>643754.9</v>
      </c>
      <c r="G61" s="252">
        <v>227243.47</v>
      </c>
      <c r="N61" s="252">
        <v>239350.22</v>
      </c>
      <c r="O61" s="252">
        <v>179132.84</v>
      </c>
      <c r="Q61" s="74">
        <v>543349.76000000001</v>
      </c>
      <c r="R61" s="74">
        <v>2000</v>
      </c>
      <c r="T61" s="74">
        <v>971760</v>
      </c>
      <c r="V61" s="91">
        <v>1201960</v>
      </c>
      <c r="Y61" s="91">
        <v>342982.68</v>
      </c>
      <c r="Z61" s="91">
        <v>59729.34</v>
      </c>
    </row>
    <row r="62" spans="1:27" x14ac:dyDescent="0.2">
      <c r="A62" s="252" t="s">
        <v>1898</v>
      </c>
      <c r="B62" s="90">
        <v>488243.79</v>
      </c>
      <c r="C62" s="90">
        <v>0</v>
      </c>
      <c r="D62" s="90">
        <v>13958.23</v>
      </c>
      <c r="F62" s="252">
        <v>155099.74</v>
      </c>
      <c r="G62" s="252">
        <v>383675.3</v>
      </c>
      <c r="N62" s="252">
        <v>257624.86</v>
      </c>
      <c r="O62" s="252">
        <v>2768470.84</v>
      </c>
      <c r="Q62" s="74">
        <v>795665.55</v>
      </c>
      <c r="T62" s="74">
        <v>732540</v>
      </c>
      <c r="V62" s="91">
        <v>1071660</v>
      </c>
      <c r="Y62" s="91">
        <v>182744.27</v>
      </c>
      <c r="Z62" s="91">
        <v>69644.039999999994</v>
      </c>
    </row>
    <row r="63" spans="1:27" ht="15" customHeight="1" x14ac:dyDescent="0.2">
      <c r="A63" s="252" t="s">
        <v>1899</v>
      </c>
      <c r="B63" s="90">
        <v>300706.24</v>
      </c>
      <c r="C63" s="90">
        <v>0</v>
      </c>
      <c r="D63" s="90">
        <v>45855.62</v>
      </c>
      <c r="F63" s="252">
        <v>202999.5</v>
      </c>
      <c r="G63" s="252">
        <v>38231</v>
      </c>
      <c r="N63" s="252">
        <v>61205.22</v>
      </c>
      <c r="O63" s="252">
        <v>2027508.56</v>
      </c>
      <c r="Q63" s="74">
        <v>1625708.48</v>
      </c>
      <c r="T63" s="74">
        <v>714240</v>
      </c>
      <c r="V63" s="91">
        <v>1575340</v>
      </c>
      <c r="Y63" s="91">
        <v>380325</v>
      </c>
      <c r="Z63" s="91">
        <v>74380.02</v>
      </c>
    </row>
    <row r="64" spans="1:27" x14ac:dyDescent="0.2">
      <c r="A64" s="252" t="s">
        <v>1900</v>
      </c>
      <c r="B64" s="90">
        <v>246760.53</v>
      </c>
      <c r="C64" s="90">
        <v>0</v>
      </c>
      <c r="D64" s="90">
        <v>8510.83</v>
      </c>
      <c r="F64" s="252">
        <v>635321.87</v>
      </c>
      <c r="G64" s="252">
        <v>184169.67</v>
      </c>
      <c r="N64" s="252">
        <v>9611.32</v>
      </c>
      <c r="O64" s="252">
        <v>179132.84</v>
      </c>
      <c r="Q64" s="74">
        <v>837694</v>
      </c>
      <c r="S64" s="74">
        <v>0.23</v>
      </c>
      <c r="T64" s="74">
        <v>306300</v>
      </c>
      <c r="V64" s="91">
        <v>538260</v>
      </c>
      <c r="Y64" s="91">
        <v>377905.06</v>
      </c>
      <c r="Z64" s="91">
        <v>75120.12</v>
      </c>
    </row>
    <row r="65" spans="1:27" x14ac:dyDescent="0.2">
      <c r="A65" s="252" t="s">
        <v>1901</v>
      </c>
      <c r="B65" s="90">
        <v>470516.12</v>
      </c>
      <c r="C65" s="90">
        <v>10495</v>
      </c>
      <c r="D65" s="90">
        <v>72012.17</v>
      </c>
      <c r="F65" s="252">
        <v>1845898.81</v>
      </c>
      <c r="G65" s="252">
        <v>237840.35</v>
      </c>
      <c r="H65" s="232">
        <v>0</v>
      </c>
      <c r="I65" s="232">
        <v>60808.66</v>
      </c>
      <c r="K65" s="232">
        <v>95500</v>
      </c>
      <c r="N65" s="252">
        <v>-197721.66</v>
      </c>
      <c r="O65" s="252">
        <v>2752937.45</v>
      </c>
      <c r="Q65" s="74">
        <v>641603.1</v>
      </c>
      <c r="S65" s="74">
        <v>1564.94</v>
      </c>
      <c r="T65" s="74">
        <v>1113591</v>
      </c>
      <c r="U65" s="74">
        <v>32780</v>
      </c>
      <c r="V65" s="91">
        <v>1264371</v>
      </c>
      <c r="Y65" s="91">
        <v>342823.81</v>
      </c>
      <c r="Z65" s="91">
        <v>194707.23</v>
      </c>
    </row>
    <row r="66" spans="1:27" x14ac:dyDescent="0.2">
      <c r="A66" s="252" t="s">
        <v>1902</v>
      </c>
      <c r="B66" s="90">
        <v>309872.11</v>
      </c>
      <c r="C66" s="90">
        <v>5100</v>
      </c>
      <c r="D66" s="90">
        <v>42629.05</v>
      </c>
      <c r="F66" s="252">
        <v>866284.68</v>
      </c>
      <c r="G66" s="252">
        <v>1808815.08</v>
      </c>
      <c r="H66" s="232">
        <v>0</v>
      </c>
      <c r="I66" s="232">
        <v>66400</v>
      </c>
      <c r="N66" s="252">
        <v>-203216.37</v>
      </c>
      <c r="O66" s="252">
        <v>3437556.74</v>
      </c>
      <c r="Q66" s="74">
        <v>524756.66</v>
      </c>
      <c r="S66" s="74">
        <v>551.41</v>
      </c>
      <c r="T66" s="74">
        <v>967413</v>
      </c>
      <c r="U66" s="74">
        <v>53400</v>
      </c>
      <c r="V66" s="91">
        <v>1122133</v>
      </c>
      <c r="Y66" s="91">
        <v>222387.26</v>
      </c>
      <c r="Z66" s="91">
        <v>399412.26</v>
      </c>
    </row>
    <row r="67" spans="1:27" x14ac:dyDescent="0.2">
      <c r="A67" s="252" t="s">
        <v>1903</v>
      </c>
      <c r="B67" s="90">
        <v>569652.39</v>
      </c>
      <c r="C67" s="90">
        <v>0</v>
      </c>
      <c r="D67" s="90">
        <v>46065.86</v>
      </c>
      <c r="F67" s="252">
        <v>1434274.57</v>
      </c>
      <c r="G67" s="252">
        <v>244527.79</v>
      </c>
      <c r="H67" s="232">
        <v>0</v>
      </c>
      <c r="I67" s="232">
        <v>52800</v>
      </c>
      <c r="N67" s="252">
        <v>1529048.97</v>
      </c>
      <c r="O67" s="252">
        <v>785641.8</v>
      </c>
      <c r="Q67" s="74">
        <v>503597.73</v>
      </c>
      <c r="R67" s="74">
        <v>176570</v>
      </c>
      <c r="S67" s="74">
        <v>894.63</v>
      </c>
      <c r="T67" s="74">
        <v>668630.29</v>
      </c>
      <c r="U67" s="74">
        <v>47950</v>
      </c>
      <c r="V67" s="91">
        <v>901268.29</v>
      </c>
      <c r="Y67" s="91">
        <v>191984.54</v>
      </c>
      <c r="Z67" s="91">
        <v>150363.98000000001</v>
      </c>
    </row>
    <row r="68" spans="1:27" x14ac:dyDescent="0.2">
      <c r="A68" s="252" t="s">
        <v>1904</v>
      </c>
      <c r="B68" s="90">
        <v>809852.68</v>
      </c>
      <c r="C68" s="90">
        <v>0</v>
      </c>
      <c r="D68" s="90">
        <v>53085</v>
      </c>
      <c r="F68" s="252">
        <v>473885.23</v>
      </c>
      <c r="G68" s="252">
        <v>203194.88</v>
      </c>
      <c r="H68" s="232">
        <v>486</v>
      </c>
      <c r="I68" s="232">
        <v>5812.73</v>
      </c>
      <c r="K68" s="232">
        <v>364.52</v>
      </c>
      <c r="O68" s="252">
        <v>2929218.73</v>
      </c>
      <c r="Q68" s="74">
        <v>1638114.89</v>
      </c>
      <c r="S68" s="74">
        <v>1043.3499999999999</v>
      </c>
      <c r="T68" s="74">
        <v>577584</v>
      </c>
      <c r="V68" s="91">
        <v>1237400</v>
      </c>
      <c r="Y68" s="91">
        <v>341004.21</v>
      </c>
      <c r="Z68" s="91">
        <v>148792.74</v>
      </c>
      <c r="AA68" s="91">
        <v>1722</v>
      </c>
    </row>
    <row r="69" spans="1:27" x14ac:dyDescent="0.2">
      <c r="A69" s="252" t="s">
        <v>1905</v>
      </c>
      <c r="B69" s="90">
        <v>430430.11</v>
      </c>
      <c r="C69" s="90">
        <v>12600</v>
      </c>
      <c r="D69" s="90">
        <v>27413.31</v>
      </c>
      <c r="F69" s="252">
        <v>1464208.88</v>
      </c>
      <c r="G69" s="252">
        <v>52976.160000000003</v>
      </c>
      <c r="H69" s="232">
        <v>486</v>
      </c>
      <c r="I69" s="232">
        <v>15649.24</v>
      </c>
      <c r="N69" s="252">
        <v>-60</v>
      </c>
      <c r="O69" s="252">
        <v>574529.34</v>
      </c>
      <c r="Q69" s="74">
        <v>939955.81</v>
      </c>
      <c r="S69" s="74">
        <v>0.19</v>
      </c>
      <c r="T69" s="74">
        <v>436180.15</v>
      </c>
      <c r="V69" s="91">
        <v>703033.15</v>
      </c>
      <c r="X69" s="91">
        <v>7272</v>
      </c>
      <c r="Y69" s="91">
        <v>324590.62</v>
      </c>
      <c r="Z69" s="91">
        <v>99197.7</v>
      </c>
      <c r="AA69" s="91">
        <v>4902.25</v>
      </c>
    </row>
    <row r="70" spans="1:27" ht="12" customHeight="1" x14ac:dyDescent="0.2">
      <c r="A70" s="252" t="s">
        <v>1906</v>
      </c>
      <c r="B70" s="90">
        <v>645447.21</v>
      </c>
      <c r="C70" s="90">
        <v>16425</v>
      </c>
      <c r="D70" s="90">
        <v>30030.39</v>
      </c>
      <c r="F70" s="252">
        <v>177385.56</v>
      </c>
      <c r="G70" s="252">
        <v>365108.04</v>
      </c>
      <c r="K70" s="232">
        <v>0</v>
      </c>
      <c r="O70" s="252">
        <v>2183187.2799999998</v>
      </c>
      <c r="Q70" s="74">
        <v>1609383.49</v>
      </c>
      <c r="S70" s="74">
        <v>1254.98</v>
      </c>
      <c r="T70" s="74">
        <v>1176357</v>
      </c>
      <c r="V70" s="91">
        <v>1564339</v>
      </c>
      <c r="Y70" s="91">
        <v>525245.91</v>
      </c>
      <c r="Z70" s="91">
        <v>69362.64</v>
      </c>
      <c r="AA70" s="91">
        <v>27144.55</v>
      </c>
    </row>
    <row r="71" spans="1:27" x14ac:dyDescent="0.2">
      <c r="A71" s="252" t="s">
        <v>1907</v>
      </c>
      <c r="B71" s="90">
        <v>1781889.57</v>
      </c>
      <c r="C71" s="90">
        <v>0</v>
      </c>
      <c r="D71" s="90">
        <v>76690.5</v>
      </c>
      <c r="F71" s="252">
        <v>1611132.72</v>
      </c>
      <c r="G71" s="252">
        <v>255800.23</v>
      </c>
      <c r="I71" s="232">
        <v>15680</v>
      </c>
      <c r="N71" s="252">
        <v>5131.7700000000004</v>
      </c>
      <c r="O71" s="252">
        <v>1562778.07</v>
      </c>
      <c r="Q71" s="74">
        <v>1421232.72</v>
      </c>
      <c r="S71" s="74">
        <v>3695.08</v>
      </c>
      <c r="T71" s="74">
        <v>499307.4</v>
      </c>
      <c r="V71" s="91">
        <v>954447.4</v>
      </c>
      <c r="Y71" s="91">
        <v>454645.05</v>
      </c>
      <c r="Z71" s="91">
        <v>148292.41</v>
      </c>
    </row>
    <row r="72" spans="1:27" x14ac:dyDescent="0.2">
      <c r="A72" s="252" t="s">
        <v>1908</v>
      </c>
      <c r="B72" s="90">
        <v>1512868.17</v>
      </c>
      <c r="C72" s="90">
        <v>0</v>
      </c>
      <c r="D72" s="90">
        <v>60500</v>
      </c>
      <c r="F72" s="252">
        <v>1160287.93</v>
      </c>
      <c r="G72" s="252">
        <v>395491.78</v>
      </c>
      <c r="H72" s="232">
        <v>5100</v>
      </c>
      <c r="I72" s="232">
        <v>26333.18</v>
      </c>
      <c r="J72" s="232">
        <v>13000</v>
      </c>
      <c r="K72" s="232">
        <v>0</v>
      </c>
      <c r="O72" s="252">
        <v>1881658.83</v>
      </c>
      <c r="Q72" s="74">
        <v>2136409.6800000002</v>
      </c>
      <c r="T72" s="74">
        <v>1281980</v>
      </c>
      <c r="V72" s="91">
        <v>2007883</v>
      </c>
      <c r="X72" s="91">
        <v>3000</v>
      </c>
      <c r="Y72" s="91">
        <v>700172.56</v>
      </c>
      <c r="Z72" s="91">
        <v>148121.76</v>
      </c>
      <c r="AA72" s="91">
        <v>7928</v>
      </c>
    </row>
    <row r="73" spans="1:27" x14ac:dyDescent="0.2">
      <c r="A73" s="252" t="s">
        <v>1909</v>
      </c>
      <c r="B73" s="90">
        <v>388360.49</v>
      </c>
      <c r="C73" s="90">
        <v>0</v>
      </c>
      <c r="D73" s="90">
        <v>42137.13</v>
      </c>
      <c r="F73" s="252">
        <v>327589.3</v>
      </c>
      <c r="G73" s="252">
        <v>139478.16</v>
      </c>
      <c r="I73" s="232">
        <v>63097.75</v>
      </c>
      <c r="K73" s="232">
        <v>401.32</v>
      </c>
      <c r="O73" s="252">
        <v>1497958.46</v>
      </c>
      <c r="Q73" s="74">
        <v>379799.19</v>
      </c>
      <c r="T73" s="74">
        <v>553274</v>
      </c>
      <c r="V73" s="91">
        <v>741556</v>
      </c>
      <c r="Y73" s="91">
        <v>445763.46</v>
      </c>
      <c r="Z73" s="91">
        <v>70024.679999999993</v>
      </c>
    </row>
    <row r="74" spans="1:27" x14ac:dyDescent="0.2">
      <c r="A74" s="252" t="s">
        <v>1910</v>
      </c>
      <c r="B74" s="90">
        <v>157031.82</v>
      </c>
      <c r="C74" s="90">
        <v>0</v>
      </c>
      <c r="D74" s="90">
        <v>12300.86</v>
      </c>
      <c r="F74" s="252">
        <v>1048331.85</v>
      </c>
      <c r="G74" s="252">
        <v>153803.42000000001</v>
      </c>
      <c r="H74" s="232">
        <v>162</v>
      </c>
      <c r="K74" s="232">
        <v>23036.32</v>
      </c>
      <c r="O74" s="252">
        <v>2412599.04</v>
      </c>
      <c r="Q74" s="74">
        <v>915861.2</v>
      </c>
      <c r="S74" s="74">
        <v>441.14</v>
      </c>
      <c r="T74" s="74">
        <v>371847</v>
      </c>
      <c r="V74" s="91">
        <v>624643</v>
      </c>
      <c r="X74" s="91">
        <v>13400</v>
      </c>
      <c r="Y74" s="91">
        <v>309962.32</v>
      </c>
      <c r="Z74" s="91">
        <v>59141.65</v>
      </c>
      <c r="AA74" s="91">
        <v>2989</v>
      </c>
    </row>
    <row r="75" spans="1:27" x14ac:dyDescent="0.2">
      <c r="A75" s="252" t="s">
        <v>1911</v>
      </c>
      <c r="B75" s="90">
        <v>159143.09</v>
      </c>
      <c r="C75" s="90">
        <v>5058.87</v>
      </c>
      <c r="D75" s="90">
        <v>46658.03</v>
      </c>
      <c r="F75" s="252">
        <v>981251.3</v>
      </c>
      <c r="G75" s="252">
        <v>2093716.49</v>
      </c>
      <c r="I75" s="232">
        <v>30617.72</v>
      </c>
      <c r="N75" s="252">
        <v>579.61</v>
      </c>
      <c r="O75" s="252">
        <v>2174520.91</v>
      </c>
      <c r="Q75" s="74">
        <v>1143870.3799999999</v>
      </c>
      <c r="S75" s="74">
        <v>509.13</v>
      </c>
      <c r="T75" s="74">
        <v>708342</v>
      </c>
      <c r="V75" s="91">
        <v>1155032</v>
      </c>
      <c r="Y75" s="91">
        <v>447635.65</v>
      </c>
      <c r="Z75" s="91">
        <v>313312.56</v>
      </c>
      <c r="AA75" s="91">
        <v>400</v>
      </c>
    </row>
    <row r="76" spans="1:27" x14ac:dyDescent="0.2">
      <c r="A76" s="252" t="s">
        <v>1912</v>
      </c>
      <c r="B76" s="90">
        <v>449070.69</v>
      </c>
      <c r="C76" s="90">
        <v>15438.5</v>
      </c>
      <c r="D76" s="90">
        <v>29610.67</v>
      </c>
      <c r="F76" s="252">
        <v>1363919.35</v>
      </c>
      <c r="G76" s="252">
        <v>957710.62</v>
      </c>
      <c r="I76" s="232">
        <v>35330.65</v>
      </c>
      <c r="K76" s="232">
        <v>32.71</v>
      </c>
      <c r="N76" s="252">
        <v>-88000</v>
      </c>
      <c r="O76" s="252">
        <v>2426315.1</v>
      </c>
      <c r="Q76" s="74">
        <v>1011625.84</v>
      </c>
      <c r="S76" s="74">
        <v>791.67</v>
      </c>
      <c r="T76" s="74">
        <v>1071601.33</v>
      </c>
      <c r="V76" s="91">
        <v>1372471.33</v>
      </c>
      <c r="W76" s="91">
        <v>6000</v>
      </c>
      <c r="Y76" s="91">
        <v>433969.15</v>
      </c>
      <c r="Z76" s="91">
        <v>159102.48000000001</v>
      </c>
    </row>
    <row r="77" spans="1:27" x14ac:dyDescent="0.2">
      <c r="A77" s="252" t="s">
        <v>1913</v>
      </c>
      <c r="B77" s="90">
        <v>140839.71</v>
      </c>
      <c r="C77" s="90">
        <v>24212.28</v>
      </c>
      <c r="D77" s="90">
        <v>795.13</v>
      </c>
      <c r="F77" s="252">
        <v>253011.35</v>
      </c>
      <c r="G77" s="252">
        <v>135155.56</v>
      </c>
      <c r="I77" s="232">
        <v>11372.28</v>
      </c>
      <c r="K77" s="232">
        <v>709.03</v>
      </c>
      <c r="O77" s="252">
        <v>1120243.3</v>
      </c>
      <c r="Q77" s="74">
        <v>1088205.2</v>
      </c>
      <c r="R77" s="74">
        <v>17400</v>
      </c>
      <c r="S77" s="74">
        <v>410.77</v>
      </c>
      <c r="T77" s="74">
        <v>269072</v>
      </c>
      <c r="V77" s="91">
        <v>653182</v>
      </c>
      <c r="Y77" s="91">
        <v>525299.68000000005</v>
      </c>
      <c r="Z77" s="91">
        <v>92625.33</v>
      </c>
    </row>
    <row r="78" spans="1:27" x14ac:dyDescent="0.2">
      <c r="A78" s="252" t="s">
        <v>1914</v>
      </c>
      <c r="B78" s="90">
        <v>541670.12</v>
      </c>
      <c r="C78" s="90">
        <v>79352.429999999993</v>
      </c>
      <c r="D78" s="90">
        <v>15262</v>
      </c>
      <c r="F78" s="252">
        <v>1220295.77</v>
      </c>
      <c r="G78" s="252">
        <v>292053.23</v>
      </c>
      <c r="I78" s="232">
        <v>29328.35</v>
      </c>
      <c r="K78" s="232">
        <v>64.489999999999995</v>
      </c>
      <c r="O78" s="252">
        <v>2732486.08</v>
      </c>
      <c r="Q78" s="74">
        <v>1005979.64</v>
      </c>
      <c r="R78" s="74">
        <v>213768</v>
      </c>
      <c r="S78" s="74">
        <v>785.13</v>
      </c>
      <c r="T78" s="74">
        <v>1074227</v>
      </c>
      <c r="U78" s="74">
        <v>484</v>
      </c>
      <c r="V78" s="91">
        <v>1450807</v>
      </c>
      <c r="Y78" s="91">
        <v>544517.34</v>
      </c>
      <c r="Z78" s="91">
        <v>170149.86</v>
      </c>
    </row>
    <row r="79" spans="1:27" x14ac:dyDescent="0.2">
      <c r="A79" s="252" t="s">
        <v>1915</v>
      </c>
      <c r="B79" s="90">
        <v>389876.14</v>
      </c>
      <c r="C79" s="90">
        <v>45393</v>
      </c>
      <c r="D79" s="90">
        <v>7733.95</v>
      </c>
      <c r="F79" s="252">
        <v>2018373.79</v>
      </c>
      <c r="G79" s="252">
        <v>176993.62</v>
      </c>
      <c r="I79" s="232">
        <v>16824.3</v>
      </c>
      <c r="N79" s="252">
        <v>1870</v>
      </c>
      <c r="O79" s="252">
        <v>3283107.89</v>
      </c>
      <c r="Q79" s="74">
        <v>1335657.79</v>
      </c>
      <c r="S79" s="74">
        <v>1283.8800000000001</v>
      </c>
      <c r="T79" s="74">
        <v>435960</v>
      </c>
      <c r="V79" s="91">
        <v>760770</v>
      </c>
      <c r="W79" s="91">
        <v>500</v>
      </c>
      <c r="X79" s="91">
        <v>16144</v>
      </c>
      <c r="Y79" s="91">
        <v>810847.29</v>
      </c>
      <c r="Z79" s="91">
        <v>207548.02</v>
      </c>
      <c r="AA79" s="91">
        <v>1363197</v>
      </c>
    </row>
    <row r="80" spans="1:27" x14ac:dyDescent="0.2">
      <c r="A80" s="252" t="s">
        <v>1919</v>
      </c>
      <c r="B80" s="90">
        <v>631909.66</v>
      </c>
      <c r="C80" s="90">
        <v>6161</v>
      </c>
      <c r="D80" s="90">
        <v>16050</v>
      </c>
      <c r="F80" s="252">
        <v>614137.74</v>
      </c>
      <c r="G80" s="252">
        <v>257786.61</v>
      </c>
      <c r="I80" s="232">
        <v>0</v>
      </c>
      <c r="K80" s="232">
        <v>56.05</v>
      </c>
      <c r="N80" s="252">
        <v>-297667.68</v>
      </c>
      <c r="O80" s="252">
        <v>1600443.98</v>
      </c>
      <c r="Q80" s="74">
        <v>881690.76</v>
      </c>
      <c r="R80" s="74">
        <v>180450</v>
      </c>
      <c r="S80" s="74">
        <v>842.66</v>
      </c>
      <c r="T80" s="74">
        <v>520001.24</v>
      </c>
      <c r="V80" s="91">
        <v>859309.74</v>
      </c>
      <c r="Y80" s="91">
        <v>300555.08</v>
      </c>
      <c r="Z80" s="91">
        <v>136334.76</v>
      </c>
      <c r="AA80" s="91">
        <v>0.42</v>
      </c>
    </row>
    <row r="81" spans="1:27" x14ac:dyDescent="0.2">
      <c r="A81" s="252" t="s">
        <v>1887</v>
      </c>
      <c r="B81" s="90">
        <v>304365.33</v>
      </c>
      <c r="C81" s="90">
        <v>0</v>
      </c>
      <c r="D81" s="90">
        <v>5723.7</v>
      </c>
      <c r="F81" s="252">
        <v>856134.66</v>
      </c>
      <c r="G81" s="252">
        <v>429208.61</v>
      </c>
      <c r="H81" s="232">
        <v>51330</v>
      </c>
      <c r="I81" s="232">
        <v>5400</v>
      </c>
      <c r="M81" s="252">
        <v>-1361879.87</v>
      </c>
      <c r="N81" s="252">
        <v>45392.6</v>
      </c>
      <c r="O81" s="252">
        <v>2663000</v>
      </c>
      <c r="Q81" s="74">
        <v>604423.04</v>
      </c>
      <c r="T81" s="74">
        <v>506580</v>
      </c>
      <c r="V81" s="91">
        <v>729975</v>
      </c>
      <c r="Y81" s="91">
        <v>90227.71</v>
      </c>
      <c r="Z81" s="91">
        <v>9520.76</v>
      </c>
      <c r="AA81" s="91">
        <v>59330</v>
      </c>
    </row>
    <row r="82" spans="1:27" x14ac:dyDescent="0.2">
      <c r="A82" s="252" t="s">
        <v>1888</v>
      </c>
      <c r="B82" s="90">
        <v>719305.94</v>
      </c>
      <c r="C82" s="90">
        <v>2550</v>
      </c>
      <c r="D82" s="90">
        <v>7194.53</v>
      </c>
      <c r="F82" s="252">
        <v>-52454.6</v>
      </c>
      <c r="G82" s="252">
        <v>457870.4</v>
      </c>
      <c r="I82" s="232">
        <v>2897</v>
      </c>
      <c r="K82" s="232">
        <v>85281.91</v>
      </c>
      <c r="O82" s="252">
        <v>1891796.64</v>
      </c>
      <c r="Q82" s="74">
        <v>1823188.95</v>
      </c>
      <c r="S82" s="74">
        <v>926.87</v>
      </c>
      <c r="T82" s="74">
        <v>181410.8</v>
      </c>
      <c r="U82" s="74">
        <v>96110</v>
      </c>
      <c r="V82" s="91">
        <v>381226.8</v>
      </c>
      <c r="Y82" s="91">
        <v>193002.91</v>
      </c>
      <c r="Z82" s="91">
        <v>72409.259999999995</v>
      </c>
      <c r="AA82" s="91">
        <v>612033</v>
      </c>
    </row>
    <row r="83" spans="1:27" x14ac:dyDescent="0.2">
      <c r="A83" s="252" t="s">
        <v>1893</v>
      </c>
      <c r="B83" s="90">
        <v>512970.51</v>
      </c>
      <c r="C83" s="90">
        <v>0</v>
      </c>
      <c r="D83" s="90">
        <v>12051.78</v>
      </c>
      <c r="F83" s="252">
        <v>48306.2</v>
      </c>
      <c r="G83" s="252">
        <v>283275.37</v>
      </c>
      <c r="M83" s="252">
        <v>-1145747.33</v>
      </c>
      <c r="N83" s="252">
        <v>-5577.78</v>
      </c>
      <c r="O83" s="252">
        <v>1831896.95</v>
      </c>
      <c r="Q83" s="74">
        <v>1094630.81</v>
      </c>
      <c r="S83" s="74">
        <v>442.9</v>
      </c>
      <c r="T83" s="74">
        <v>732262.8</v>
      </c>
      <c r="U83" s="74">
        <v>14250</v>
      </c>
      <c r="V83" s="91">
        <v>1140201.8</v>
      </c>
      <c r="Y83" s="91">
        <v>238261.6</v>
      </c>
      <c r="Z83" s="91">
        <v>121704.09</v>
      </c>
    </row>
    <row r="84" spans="1:27" x14ac:dyDescent="0.2">
      <c r="A84" s="252" t="s">
        <v>1894</v>
      </c>
      <c r="B84" s="90">
        <v>228307.53</v>
      </c>
      <c r="C84" s="90">
        <v>0</v>
      </c>
      <c r="D84" s="90">
        <v>1490.49</v>
      </c>
      <c r="F84" s="252">
        <v>-36351.599999999999</v>
      </c>
      <c r="G84" s="252">
        <v>191683.58</v>
      </c>
      <c r="I84" s="232">
        <v>19705</v>
      </c>
      <c r="N84" s="252">
        <v>44631.519999999997</v>
      </c>
      <c r="O84" s="252">
        <v>1831896</v>
      </c>
      <c r="Q84" s="74">
        <v>480075.82</v>
      </c>
      <c r="T84" s="74">
        <v>586100</v>
      </c>
      <c r="V84" s="91">
        <v>791759</v>
      </c>
      <c r="Y84" s="91">
        <v>91452.92</v>
      </c>
      <c r="Z84" s="91">
        <v>36363.599999999999</v>
      </c>
    </row>
    <row r="85" spans="1:27" x14ac:dyDescent="0.2">
      <c r="A85" s="252" t="s">
        <v>1895</v>
      </c>
      <c r="B85" s="90">
        <v>302506.63</v>
      </c>
      <c r="C85" s="90">
        <v>0</v>
      </c>
      <c r="D85" s="90">
        <v>18536.89</v>
      </c>
      <c r="F85" s="252">
        <v>1758529.17</v>
      </c>
      <c r="G85" s="252">
        <v>2474618.7400000002</v>
      </c>
      <c r="J85" s="232">
        <v>65000</v>
      </c>
      <c r="N85" s="252">
        <v>194278</v>
      </c>
      <c r="O85" s="252">
        <v>4000000</v>
      </c>
      <c r="Q85" s="74">
        <v>683171.69</v>
      </c>
      <c r="S85" s="74">
        <v>187.24</v>
      </c>
      <c r="T85" s="74">
        <v>410248.5</v>
      </c>
      <c r="U85" s="74">
        <v>58175</v>
      </c>
      <c r="V85" s="91">
        <v>755628.5</v>
      </c>
      <c r="Y85" s="91">
        <v>191449.48</v>
      </c>
      <c r="Z85" s="91">
        <v>111208.04</v>
      </c>
      <c r="AA85" s="91">
        <v>55573</v>
      </c>
    </row>
    <row r="86" spans="1:27" x14ac:dyDescent="0.2">
      <c r="A86" s="252" t="s">
        <v>1918</v>
      </c>
      <c r="B86" s="90">
        <v>1949.31</v>
      </c>
      <c r="D86" s="90">
        <v>0</v>
      </c>
      <c r="E86" s="90">
        <v>7.5</v>
      </c>
      <c r="F86" s="252">
        <v>1082142.18</v>
      </c>
      <c r="G86" s="252">
        <v>699006</v>
      </c>
      <c r="K86" s="232">
        <v>0</v>
      </c>
      <c r="N86" s="252">
        <v>110277.47</v>
      </c>
      <c r="O86" s="252">
        <v>31316.240000000002</v>
      </c>
      <c r="T86" s="74">
        <v>308721</v>
      </c>
      <c r="U86" s="74">
        <v>1737407.56</v>
      </c>
      <c r="V86" s="91">
        <v>316221</v>
      </c>
      <c r="X86" s="91">
        <v>14104</v>
      </c>
      <c r="Y86" s="91">
        <v>67846.75</v>
      </c>
      <c r="Z86" s="91">
        <v>6445.53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2020-04-29T04:00:27Z</cp:lastPrinted>
  <dcterms:created xsi:type="dcterms:W3CDTF">2018-02-08T06:24:17Z</dcterms:created>
  <dcterms:modified xsi:type="dcterms:W3CDTF">2020-04-29T04:28:47Z</dcterms:modified>
</cp:coreProperties>
</file>